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skarin\Downloads\Drive\SDSC Institutional Corruption\"/>
    </mc:Choice>
  </mc:AlternateContent>
  <bookViews>
    <workbookView xWindow="3720" yWindow="1800" windowWidth="23250" windowHeight="12420" tabRatio="615"/>
  </bookViews>
  <sheets>
    <sheet name="House Campaign Expenditures" sheetId="17" r:id="rId1"/>
    <sheet name="House Campaign Contributions" sheetId="18" r:id="rId2"/>
    <sheet name="Elite vs. Small $" sheetId="11" r:id="rId3"/>
    <sheet name="Expense-Contributions" sheetId="10" r:id="rId4"/>
    <sheet name="Lobbyists" sheetId="8" r:id="rId5"/>
    <sheet name="Total Elite Investment" sheetId="22" r:id="rId6"/>
    <sheet name="Trust in Government" sheetId="5" r:id="rId7"/>
    <sheet name="Voters" sheetId="16" r:id="rId8"/>
    <sheet name="Voter Percent" sheetId="15" r:id="rId9"/>
    <sheet name="GNI" sheetId="23" r:id="rId10"/>
    <sheet name="Mean Household Income" sheetId="21" r:id="rId11"/>
    <sheet name="Federal Register" sheetId="12" r:id="rId12"/>
    <sheet name="House Bills Passed" sheetId="13" r:id="rId13"/>
    <sheet name="Bills Enacted" sheetId="14" r:id="rId14"/>
  </sheets>
  <externalReferences>
    <externalReference r:id="rId15"/>
  </externalReferences>
  <definedNames>
    <definedName name="_xlnm._FilterDatabase" localSheetId="8" hidden="1">'Voter Percent'!$A$1:$C$18</definedName>
    <definedName name="_xlnm._FilterDatabase" localSheetId="7" hidden="1">Voters!$A$1:$D$18</definedName>
  </definedNames>
  <calcPr calcId="152511"/>
</workbook>
</file>

<file path=xl/calcChain.xml><?xml version="1.0" encoding="utf-8"?>
<calcChain xmlns="http://schemas.openxmlformats.org/spreadsheetml/2006/main">
  <c r="F32" i="11" l="1"/>
  <c r="F31" i="11"/>
  <c r="F30" i="11"/>
  <c r="F29" i="11"/>
  <c r="F28" i="11"/>
  <c r="F27" i="11"/>
  <c r="F26" i="11"/>
  <c r="F25" i="11"/>
  <c r="F24" i="11"/>
  <c r="F36" i="11"/>
  <c r="F38" i="11"/>
  <c r="F40" i="11"/>
  <c r="F42" i="11"/>
  <c r="F44" i="11"/>
  <c r="F46" i="11"/>
  <c r="F48" i="11"/>
  <c r="F50" i="11"/>
  <c r="F52" i="11"/>
  <c r="C3" i="22" l="1"/>
  <c r="C4" i="22"/>
  <c r="C5" i="22"/>
  <c r="C6" i="22"/>
  <c r="C7" i="22"/>
  <c r="C8" i="22"/>
  <c r="C9" i="22"/>
  <c r="C10" i="22"/>
  <c r="C11" i="22"/>
  <c r="C12" i="22"/>
  <c r="C13" i="22"/>
  <c r="C14" i="22"/>
  <c r="C2" i="22"/>
  <c r="B3" i="22"/>
  <c r="B4" i="22"/>
  <c r="B5" i="22"/>
  <c r="B6" i="22"/>
  <c r="B7" i="22"/>
  <c r="B8" i="22"/>
  <c r="B9" i="22"/>
  <c r="B10" i="22"/>
  <c r="B11" i="22"/>
  <c r="B12" i="22"/>
  <c r="B13" i="22"/>
  <c r="B14" i="22"/>
  <c r="B2" i="22"/>
  <c r="E17" i="16"/>
  <c r="G6" i="11" l="1"/>
  <c r="G7" i="11"/>
  <c r="G8" i="11"/>
  <c r="G9" i="11"/>
  <c r="G10" i="11"/>
  <c r="G11" i="11"/>
  <c r="G12" i="11"/>
  <c r="G13" i="11"/>
  <c r="G14" i="11"/>
  <c r="G15" i="11"/>
  <c r="G16" i="11"/>
  <c r="G17" i="11"/>
  <c r="G5" i="11"/>
  <c r="I3" i="2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6" i="21"/>
  <c r="I27" i="21"/>
  <c r="I28" i="21"/>
  <c r="I29" i="21"/>
  <c r="I30" i="21"/>
  <c r="I31" i="21"/>
  <c r="I32" i="21"/>
  <c r="I33" i="21"/>
  <c r="I34" i="21"/>
  <c r="I35" i="21"/>
  <c r="I36" i="21"/>
  <c r="I37" i="21"/>
  <c r="I38" i="21"/>
  <c r="I39" i="21"/>
  <c r="I40" i="21"/>
  <c r="I41" i="21"/>
  <c r="I42" i="21"/>
  <c r="I43" i="21"/>
  <c r="I44" i="21"/>
  <c r="I45" i="21"/>
  <c r="I46" i="21"/>
  <c r="I47" i="21"/>
  <c r="I48" i="21"/>
  <c r="I2" i="21"/>
  <c r="D33" i="14" l="1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E14" i="22"/>
  <c r="I14" i="22" s="1"/>
  <c r="E13" i="22"/>
  <c r="H13" i="22" s="1"/>
  <c r="E12" i="22"/>
  <c r="G12" i="22" s="1"/>
  <c r="E11" i="22"/>
  <c r="H11" i="22" s="1"/>
  <c r="E10" i="22"/>
  <c r="I10" i="22" s="1"/>
  <c r="E9" i="22"/>
  <c r="H9" i="22" s="1"/>
  <c r="E8" i="22"/>
  <c r="I8" i="22" s="1"/>
  <c r="E7" i="22"/>
  <c r="H7" i="22" s="1"/>
  <c r="E6" i="22"/>
  <c r="I6" i="22" s="1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15" i="10" s="1"/>
  <c r="D16" i="10" s="1"/>
  <c r="C18" i="18"/>
  <c r="D18" i="18" s="1"/>
  <c r="C17" i="18"/>
  <c r="D17" i="18" s="1"/>
  <c r="D19" i="18" s="1"/>
  <c r="C16" i="18"/>
  <c r="D16" i="18" s="1"/>
  <c r="C15" i="18"/>
  <c r="D15" i="18" s="1"/>
  <c r="C14" i="18"/>
  <c r="D14" i="18" s="1"/>
  <c r="C13" i="18"/>
  <c r="D13" i="18" s="1"/>
  <c r="C12" i="18"/>
  <c r="D12" i="18" s="1"/>
  <c r="C11" i="18"/>
  <c r="D11" i="18" s="1"/>
  <c r="C10" i="18"/>
  <c r="D10" i="18" s="1"/>
  <c r="C9" i="18"/>
  <c r="D9" i="18" s="1"/>
  <c r="C8" i="18"/>
  <c r="D8" i="18" s="1"/>
  <c r="C7" i="18"/>
  <c r="D7" i="18" s="1"/>
  <c r="C6" i="18"/>
  <c r="D6" i="18" s="1"/>
  <c r="C5" i="18"/>
  <c r="D5" i="18" s="1"/>
  <c r="C4" i="18"/>
  <c r="D4" i="18" s="1"/>
  <c r="C3" i="18"/>
  <c r="D3" i="18" s="1"/>
  <c r="C2" i="18"/>
  <c r="D2" i="18" s="1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E18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E2" i="16"/>
  <c r="E3" i="10" l="1"/>
  <c r="E11" i="10"/>
  <c r="E4" i="10"/>
  <c r="E12" i="10"/>
  <c r="E5" i="10"/>
  <c r="E13" i="10"/>
  <c r="E7" i="10"/>
  <c r="E8" i="10"/>
  <c r="E9" i="10"/>
  <c r="I7" i="22"/>
  <c r="I13" i="22"/>
  <c r="I9" i="22"/>
  <c r="I11" i="22"/>
  <c r="G8" i="22"/>
  <c r="G14" i="22"/>
  <c r="H8" i="22"/>
  <c r="H12" i="22"/>
  <c r="I12" i="22"/>
  <c r="G6" i="22"/>
  <c r="G10" i="22"/>
  <c r="H6" i="22"/>
  <c r="H10" i="22"/>
  <c r="H14" i="22"/>
  <c r="G7" i="22"/>
  <c r="G9" i="22"/>
  <c r="G11" i="22"/>
  <c r="G13" i="22"/>
  <c r="E2" i="10"/>
  <c r="E6" i="10"/>
  <c r="E10" i="10"/>
  <c r="E14" i="10"/>
  <c r="G15" i="22" l="1"/>
  <c r="I15" i="22"/>
  <c r="H15" i="22"/>
</calcChain>
</file>

<file path=xl/sharedStrings.xml><?xml version="1.0" encoding="utf-8"?>
<sst xmlns="http://schemas.openxmlformats.org/spreadsheetml/2006/main" count="123" uniqueCount="78">
  <si>
    <t>Year</t>
  </si>
  <si>
    <t>Trust in Government</t>
  </si>
  <si>
    <t>Total Spending</t>
  </si>
  <si>
    <t>Number of Pages in the Federal Register</t>
  </si>
  <si>
    <t>Bill Passed</t>
  </si>
  <si>
    <t>No. of bills enacted</t>
  </si>
  <si>
    <t>Total pages of statutes</t>
  </si>
  <si>
    <t>Average pages per statute</t>
  </si>
  <si>
    <t>% Voting</t>
  </si>
  <si>
    <t>% Registered</t>
  </si>
  <si>
    <t>Source: FEC Database</t>
  </si>
  <si>
    <t>Source: http://www.brookings.edu/research/reports/2013/07/vital-statistics-congress-mann-ornstein</t>
  </si>
  <si>
    <t>Number of Registered Lobbyists</t>
  </si>
  <si>
    <t>Voting age population</t>
  </si>
  <si>
    <t>Number Voting</t>
  </si>
  <si>
    <t>Number Registered</t>
  </si>
  <si>
    <t>Source: Lessig, Republic Lost</t>
  </si>
  <si>
    <t>Under $200</t>
  </si>
  <si>
    <t>Remaining</t>
  </si>
  <si>
    <t>Contributions</t>
  </si>
  <si>
    <t>Individual</t>
  </si>
  <si>
    <t>PAC</t>
  </si>
  <si>
    <t>Average</t>
  </si>
  <si>
    <t>Seats in the House:</t>
  </si>
  <si>
    <t>Source: What It Cost to Elect 82nd Congress</t>
  </si>
  <si>
    <t>link</t>
  </si>
  <si>
    <t>Source: House Candidates' Contributions, Spending</t>
  </si>
  <si>
    <t>Source: 1956 House Candidates Get $2.5 Million, Spend $2.9 Million</t>
  </si>
  <si>
    <t>Number of Candidates</t>
  </si>
  <si>
    <t>Total Contributions to Winning Campaigns for the House</t>
  </si>
  <si>
    <t>Source: 55 New Lobby Registrations Filed in 1964</t>
  </si>
  <si>
    <t>Link</t>
  </si>
  <si>
    <t>Source: The K Street Gang</t>
  </si>
  <si>
    <t>Source: Open Secrets - Lobbying</t>
  </si>
  <si>
    <t>Source: US Census 1960 Current Population Reports</t>
  </si>
  <si>
    <t>Source: US Census Historical Tables - Voting &amp; Registration</t>
  </si>
  <si>
    <t>Source: US Census 1962 Current Population Reports</t>
  </si>
  <si>
    <t xml:space="preserve">  Mean Expenditure</t>
  </si>
  <si>
    <t xml:space="preserve">  Total Expenditures</t>
  </si>
  <si>
    <t>Elite over $2700</t>
  </si>
  <si>
    <t>Difference</t>
  </si>
  <si>
    <t>Effective Cost Per Voter</t>
  </si>
  <si>
    <t>Elite to Ordinary Contribution Ratio</t>
  </si>
  <si>
    <t>Households</t>
  </si>
  <si>
    <t>Lowest
fifth</t>
  </si>
  <si>
    <t>Fourth
fifth</t>
  </si>
  <si>
    <t>Highest
fifth</t>
  </si>
  <si>
    <t>ratio top 5 to third fifth</t>
  </si>
  <si>
    <t>Normalized</t>
  </si>
  <si>
    <t>Lobbying</t>
  </si>
  <si>
    <t>Average:</t>
  </si>
  <si>
    <t>Cost per Lobbyist</t>
  </si>
  <si>
    <t>Total Investment</t>
  </si>
  <si>
    <t>Average Congress</t>
  </si>
  <si>
    <t>Average per Year</t>
  </si>
  <si>
    <t>Source: Vital Statistics on Congress Data on the U.S. Congress</t>
  </si>
  <si>
    <t>Source:  Public Trust in Government: 1958-2014</t>
  </si>
  <si>
    <t>Total Contributions for all winning Campaigns for the House</t>
  </si>
  <si>
    <t>Elite (Over $2700)</t>
  </si>
  <si>
    <t>Median fifth</t>
  </si>
  <si>
    <t>Second fifth</t>
  </si>
  <si>
    <t>Source: US Census</t>
  </si>
  <si>
    <t>Top 5 percent</t>
  </si>
  <si>
    <t xml:space="preserve">Source </t>
  </si>
  <si>
    <t>Vital Statistic of Congress</t>
  </si>
  <si>
    <t>Source</t>
  </si>
  <si>
    <t>Vital Statistics of Congress</t>
  </si>
  <si>
    <t>Source: A Guide to Statistics on Historical Trends in Income Inequality</t>
  </si>
  <si>
    <t>Dollars per Day</t>
  </si>
  <si>
    <t>Average Work Days</t>
  </si>
  <si>
    <t>Average 2012-2014</t>
  </si>
  <si>
    <t>PAC Yearly</t>
  </si>
  <si>
    <t>Elite yearly over $2700</t>
  </si>
  <si>
    <t>Elite Political Investment per congress</t>
  </si>
  <si>
    <t>per congress</t>
  </si>
  <si>
    <t>Lobbying annually</t>
  </si>
  <si>
    <t>Gross National Income</t>
  </si>
  <si>
    <t>Source: GNI (current US$)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</si>
</sst>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"/>
    <numFmt numFmtId="166" formatCode="_(* #,##0_);_(* \(#,##0\);_(* &quot;-&quot;??_);_(@_)"/>
    <numFmt numFmtId="167" formatCode="\$#,##0\ ;\(\$#,##0\)"/>
    <numFmt numFmtId="168" formatCode="0.0000"/>
    <numFmt numFmtId="169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7"/>
      <name val="Helvetica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2"/>
      <color rgb="FF0076BF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0" fontId="3" fillId="0" borderId="0"/>
    <xf numFmtId="0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0" fillId="0" borderId="13">
      <alignment horizontal="center"/>
    </xf>
    <xf numFmtId="0" fontId="7" fillId="0" borderId="14" applyNumberFormat="0" applyFont="0" applyFill="0" applyAlignment="0" applyProtection="0"/>
    <xf numFmtId="2" fontId="7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5" applyNumberFormat="0" applyFill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8" applyNumberFormat="0" applyAlignment="0" applyProtection="0"/>
    <xf numFmtId="0" fontId="19" fillId="6" borderId="19" applyNumberFormat="0" applyAlignment="0" applyProtection="0"/>
    <xf numFmtId="0" fontId="20" fillId="6" borderId="18" applyNumberFormat="0" applyAlignment="0" applyProtection="0"/>
    <xf numFmtId="0" fontId="21" fillId="0" borderId="20" applyNumberFormat="0" applyFill="0" applyAlignment="0" applyProtection="0"/>
    <xf numFmtId="0" fontId="22" fillId="7" borderId="21" applyNumberFormat="0" applyAlignment="0" applyProtection="0"/>
    <xf numFmtId="0" fontId="23" fillId="0" borderId="0" applyNumberFormat="0" applyFill="0" applyBorder="0" applyAlignment="0" applyProtection="0"/>
    <xf numFmtId="0" fontId="1" fillId="8" borderId="22" applyNumberFormat="0" applyFont="0" applyAlignment="0" applyProtection="0"/>
    <xf numFmtId="0" fontId="24" fillId="0" borderId="0" applyNumberFormat="0" applyFill="0" applyBorder="0" applyAlignment="0" applyProtection="0"/>
    <xf numFmtId="0" fontId="2" fillId="0" borderId="23" applyNumberFormat="0" applyFill="0" applyAlignment="0" applyProtection="0"/>
    <xf numFmtId="0" fontId="2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  <xf numFmtId="0" fontId="28" fillId="0" borderId="0"/>
  </cellStyleXfs>
  <cellXfs count="89">
    <xf numFmtId="0" fontId="0" fillId="0" borderId="0" xfId="0"/>
    <xf numFmtId="0" fontId="2" fillId="0" borderId="0" xfId="0" applyFont="1"/>
    <xf numFmtId="0" fontId="0" fillId="0" borderId="0" xfId="0" applyAlignment="1"/>
    <xf numFmtId="9" fontId="0" fillId="0" borderId="0" xfId="1" applyFont="1"/>
    <xf numFmtId="9" fontId="0" fillId="0" borderId="0" xfId="1" applyNumberFormat="1" applyFont="1"/>
    <xf numFmtId="0" fontId="0" fillId="0" borderId="0" xfId="0" applyNumberFormat="1"/>
    <xf numFmtId="3" fontId="0" fillId="0" borderId="0" xfId="0" applyNumberFormat="1"/>
    <xf numFmtId="6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Font="1"/>
    <xf numFmtId="3" fontId="3" fillId="0" borderId="0" xfId="0" applyNumberFormat="1" applyFont="1" applyFill="1" applyAlignment="1"/>
    <xf numFmtId="164" fontId="0" fillId="0" borderId="1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11" xfId="0" applyBorder="1"/>
    <xf numFmtId="0" fontId="0" fillId="0" borderId="12" xfId="0" applyBorder="1"/>
    <xf numFmtId="0" fontId="4" fillId="0" borderId="0" xfId="4"/>
    <xf numFmtId="0" fontId="2" fillId="0" borderId="0" xfId="0" applyFont="1" applyAlignment="1">
      <alignment horizontal="right"/>
    </xf>
    <xf numFmtId="0" fontId="5" fillId="0" borderId="0" xfId="5" applyFont="1" applyFill="1" applyAlignment="1">
      <alignment horizontal="right"/>
    </xf>
    <xf numFmtId="0" fontId="5" fillId="0" borderId="0" xfId="5" applyFont="1" applyAlignment="1">
      <alignment horizontal="right"/>
    </xf>
    <xf numFmtId="0" fontId="6" fillId="0" borderId="0" xfId="5" applyFont="1" applyBorder="1"/>
    <xf numFmtId="0" fontId="5" fillId="0" borderId="0" xfId="5" applyFont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6" fillId="0" borderId="0" xfId="5" applyFont="1"/>
    <xf numFmtId="164" fontId="5" fillId="0" borderId="0" xfId="3" applyNumberFormat="1" applyFont="1" applyAlignment="1">
      <alignment horizontal="right"/>
    </xf>
    <xf numFmtId="164" fontId="5" fillId="0" borderId="0" xfId="3" applyNumberFormat="1" applyFont="1" applyFill="1" applyAlignment="1">
      <alignment horizontal="right"/>
    </xf>
    <xf numFmtId="43" fontId="0" fillId="0" borderId="0" xfId="2" applyFont="1"/>
    <xf numFmtId="44" fontId="0" fillId="0" borderId="0" xfId="3" applyFont="1"/>
    <xf numFmtId="44" fontId="0" fillId="0" borderId="0" xfId="3" applyNumberFormat="1" applyFont="1"/>
    <xf numFmtId="44" fontId="0" fillId="0" borderId="0" xfId="0" applyNumberFormat="1"/>
    <xf numFmtId="164" fontId="0" fillId="0" borderId="0" xfId="3" applyNumberFormat="1" applyFont="1"/>
    <xf numFmtId="1" fontId="5" fillId="0" borderId="0" xfId="5" applyNumberFormat="1" applyFont="1" applyAlignment="1">
      <alignment horizontal="right"/>
    </xf>
    <xf numFmtId="1" fontId="5" fillId="0" borderId="0" xfId="5" applyNumberFormat="1" applyFont="1" applyFill="1" applyAlignment="1">
      <alignment horizontal="right"/>
    </xf>
    <xf numFmtId="1" fontId="0" fillId="0" borderId="0" xfId="0" applyNumberFormat="1"/>
    <xf numFmtId="0" fontId="0" fillId="0" borderId="0" xfId="0" applyFont="1" applyAlignment="1">
      <alignment horizontal="left"/>
    </xf>
    <xf numFmtId="1" fontId="0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right"/>
    </xf>
    <xf numFmtId="165" fontId="0" fillId="0" borderId="0" xfId="0" applyNumberFormat="1" applyFont="1"/>
    <xf numFmtId="43" fontId="0" fillId="0" borderId="0" xfId="0" applyNumberFormat="1"/>
    <xf numFmtId="168" fontId="0" fillId="0" borderId="0" xfId="0" applyNumberFormat="1"/>
    <xf numFmtId="0" fontId="0" fillId="0" borderId="0" xfId="0" applyBorder="1"/>
    <xf numFmtId="169" fontId="0" fillId="0" borderId="0" xfId="1" applyNumberFormat="1" applyFont="1"/>
    <xf numFmtId="169" fontId="0" fillId="0" borderId="0" xfId="0" applyNumberFormat="1"/>
    <xf numFmtId="164" fontId="2" fillId="0" borderId="0" xfId="0" applyNumberFormat="1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6" fillId="0" borderId="0" xfId="59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Border="1"/>
    <xf numFmtId="165" fontId="0" fillId="0" borderId="0" xfId="0" applyNumberFormat="1" applyFont="1" applyBorder="1"/>
    <xf numFmtId="3" fontId="27" fillId="0" borderId="0" xfId="59" applyNumberFormat="1" applyFont="1" applyFill="1" applyBorder="1" applyAlignment="1" applyProtection="1">
      <alignment horizontal="right" wrapText="1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/>
    <xf numFmtId="1" fontId="0" fillId="0" borderId="0" xfId="0" applyNumberFormat="1" applyFont="1" applyFill="1" applyBorder="1" applyAlignment="1">
      <alignment horizontal="right"/>
    </xf>
    <xf numFmtId="1" fontId="27" fillId="0" borderId="0" xfId="0" applyNumberFormat="1" applyFont="1" applyFill="1" applyBorder="1" applyAlignment="1" applyProtection="1">
      <alignment horizontal="right" wrapText="1"/>
    </xf>
    <xf numFmtId="1" fontId="0" fillId="0" borderId="0" xfId="0" applyNumberFormat="1" applyFont="1" applyFill="1" applyBorder="1"/>
    <xf numFmtId="0" fontId="4" fillId="0" borderId="0" xfId="4" applyFill="1" applyBorder="1" applyAlignment="1">
      <alignment horizontal="left" vertical="center" wrapText="1"/>
    </xf>
    <xf numFmtId="164" fontId="27" fillId="0" borderId="0" xfId="3" applyNumberFormat="1" applyFont="1" applyFill="1" applyBorder="1" applyAlignment="1" applyProtection="1">
      <alignment horizontal="right" wrapText="1"/>
    </xf>
    <xf numFmtId="164" fontId="0" fillId="0" borderId="27" xfId="3" applyNumberFormat="1" applyFont="1" applyBorder="1"/>
    <xf numFmtId="164" fontId="0" fillId="0" borderId="28" xfId="3" applyNumberFormat="1" applyFont="1" applyBorder="1"/>
    <xf numFmtId="0" fontId="2" fillId="0" borderId="0" xfId="0" applyFont="1" applyBorder="1" applyAlignment="1">
      <alignment horizontal="center"/>
    </xf>
    <xf numFmtId="166" fontId="0" fillId="0" borderId="0" xfId="2" applyNumberFormat="1" applyFont="1" applyBorder="1"/>
    <xf numFmtId="166" fontId="0" fillId="0" borderId="0" xfId="0" applyNumberFormat="1" applyBorder="1"/>
    <xf numFmtId="164" fontId="0" fillId="0" borderId="0" xfId="0" applyNumberFormat="1" applyBorder="1"/>
    <xf numFmtId="164" fontId="0" fillId="0" borderId="0" xfId="3" applyNumberFormat="1" applyFont="1" applyBorder="1"/>
    <xf numFmtId="0" fontId="2" fillId="0" borderId="0" xfId="0" applyFont="1" applyBorder="1" applyAlignment="1"/>
    <xf numFmtId="165" fontId="0" fillId="0" borderId="6" xfId="0" applyNumberFormat="1" applyFont="1" applyBorder="1"/>
    <xf numFmtId="165" fontId="0" fillId="0" borderId="9" xfId="0" applyNumberFormat="1" applyFont="1" applyBorder="1"/>
    <xf numFmtId="0" fontId="29" fillId="0" borderId="0" xfId="0" applyFont="1"/>
    <xf numFmtId="0" fontId="2" fillId="0" borderId="1" xfId="0" applyFont="1" applyBorder="1" applyAlignment="1">
      <alignment horizontal="center"/>
    </xf>
    <xf numFmtId="2" fontId="3" fillId="0" borderId="0" xfId="0" applyNumberFormat="1" applyFont="1" applyFill="1" applyAlignment="1"/>
    <xf numFmtId="2" fontId="3" fillId="0" borderId="0" xfId="0" quotePrefix="1" applyNumberFormat="1" applyFont="1" applyFill="1" applyAlignment="1">
      <alignment horizontal="right"/>
    </xf>
    <xf numFmtId="2" fontId="0" fillId="0" borderId="0" xfId="0" applyNumberFormat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</cellXfs>
  <cellStyles count="60">
    <cellStyle name="20% - Accent1" xfId="36" builtinId="30" customBuiltin="1"/>
    <cellStyle name="20% - Accent2" xfId="40" builtinId="34" customBuiltin="1"/>
    <cellStyle name="20% - Accent3" xfId="44" builtinId="38" customBuiltin="1"/>
    <cellStyle name="20% - Accent4" xfId="48" builtinId="42" customBuiltin="1"/>
    <cellStyle name="20% - Accent5" xfId="52" builtinId="46" customBuiltin="1"/>
    <cellStyle name="20% - Accent6" xfId="56" builtinId="50" customBuiltin="1"/>
    <cellStyle name="40% - Accent1" xfId="37" builtinId="31" customBuiltin="1"/>
    <cellStyle name="40% - Accent2" xfId="41" builtinId="35" customBuiltin="1"/>
    <cellStyle name="40% - Accent3" xfId="45" builtinId="39" customBuiltin="1"/>
    <cellStyle name="40% - Accent4" xfId="49" builtinId="43" customBuiltin="1"/>
    <cellStyle name="40% - Accent5" xfId="53" builtinId="47" customBuiltin="1"/>
    <cellStyle name="40% - Accent6" xfId="57" builtinId="51" customBuiltin="1"/>
    <cellStyle name="60% - Accent1" xfId="38" builtinId="32" customBuiltin="1"/>
    <cellStyle name="60% - Accent2" xfId="42" builtinId="36" customBuiltin="1"/>
    <cellStyle name="60% - Accent3" xfId="46" builtinId="40" customBuiltin="1"/>
    <cellStyle name="60% - Accent4" xfId="50" builtinId="44" customBuiltin="1"/>
    <cellStyle name="60% - Accent5" xfId="54" builtinId="48" customBuiltin="1"/>
    <cellStyle name="60% - Accent6" xfId="58" builtinId="52" customBuiltin="1"/>
    <cellStyle name="Accent1" xfId="35" builtinId="29" customBuiltin="1"/>
    <cellStyle name="Accent2" xfId="39" builtinId="33" customBuiltin="1"/>
    <cellStyle name="Accent3" xfId="43" builtinId="37" customBuiltin="1"/>
    <cellStyle name="Accent4" xfId="47" builtinId="41" customBuiltin="1"/>
    <cellStyle name="Accent5" xfId="51" builtinId="45" customBuiltin="1"/>
    <cellStyle name="Accent6" xfId="55" builtinId="49" customBuiltin="1"/>
    <cellStyle name="Bad" xfId="24" builtinId="27" customBuiltin="1"/>
    <cellStyle name="Calculation" xfId="28" builtinId="22" customBuiltin="1"/>
    <cellStyle name="Check Cell" xfId="30" builtinId="23" customBuiltin="1"/>
    <cellStyle name="Comma" xfId="2" builtinId="3"/>
    <cellStyle name="Comma [0] 3" xfId="6"/>
    <cellStyle name="Comma 2" xfId="8"/>
    <cellStyle name="Currency" xfId="3" builtinId="4"/>
    <cellStyle name="Date" xfId="10"/>
    <cellStyle name="En-tête 1" xfId="11"/>
    <cellStyle name="En-tête 2" xfId="12"/>
    <cellStyle name="Explanatory Text" xfId="33" builtinId="53" customBuiltin="1"/>
    <cellStyle name="Financier0" xfId="13"/>
    <cellStyle name="Good" xfId="23" builtinId="26" customBuiltin="1"/>
    <cellStyle name="Heading 1" xfId="19" builtinId="16" customBuiltin="1"/>
    <cellStyle name="Heading 2" xfId="20" builtinId="17" customBuiltin="1"/>
    <cellStyle name="Heading 3" xfId="21" builtinId="18" customBuiltin="1"/>
    <cellStyle name="Heading 4" xfId="22" builtinId="19" customBuiltin="1"/>
    <cellStyle name="Hyperlink" xfId="4" builtinId="8"/>
    <cellStyle name="Input" xfId="26" builtinId="20" customBuiltin="1"/>
    <cellStyle name="Linked Cell" xfId="29" builtinId="24" customBuiltin="1"/>
    <cellStyle name="Monétaire0" xfId="14"/>
    <cellStyle name="Neutral" xfId="25" builtinId="28" customBuiltin="1"/>
    <cellStyle name="Normal" xfId="0" builtinId="0"/>
    <cellStyle name="Normal 2" xfId="9"/>
    <cellStyle name="Normal 3" xfId="7"/>
    <cellStyle name="Normal 4" xfId="5"/>
    <cellStyle name="Normal 5" xfId="59"/>
    <cellStyle name="Note" xfId="32" builtinId="10" customBuiltin="1"/>
    <cellStyle name="Output" xfId="27" builtinId="21" customBuiltin="1"/>
    <cellStyle name="Percent" xfId="1" builtinId="5"/>
    <cellStyle name="style_col_headings" xfId="15"/>
    <cellStyle name="Title" xfId="18" builtinId="15" customBuiltin="1"/>
    <cellStyle name="Total" xfId="34" builtinId="25" customBuiltin="1"/>
    <cellStyle name="Total 2" xfId="16"/>
    <cellStyle name="Virgule fixe" xfId="17"/>
    <cellStyle name="Warning Text" xfId="3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Expenditures</a:t>
            </a:r>
            <a:r>
              <a:rPr lang="en-US" b="1" baseline="0"/>
              <a:t> for all </a:t>
            </a:r>
            <a:r>
              <a:rPr lang="en-US" b="1"/>
              <a:t>House Campaigns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'House Campaign Expenditures'!$B$1</c:f>
              <c:strCache>
                <c:ptCount val="1"/>
                <c:pt idx="0">
                  <c:v>  Total Expenditures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'House Campaign Expenditures'!$A$2:$A$21</c:f>
              <c:numCache>
                <c:formatCode>General</c:formatCode>
                <c:ptCount val="20"/>
                <c:pt idx="0">
                  <c:v>1974</c:v>
                </c:pt>
                <c:pt idx="1">
                  <c:v>1976</c:v>
                </c:pt>
                <c:pt idx="2">
                  <c:v>1978</c:v>
                </c:pt>
                <c:pt idx="3">
                  <c:v>1980</c:v>
                </c:pt>
                <c:pt idx="4">
                  <c:v>1982</c:v>
                </c:pt>
                <c:pt idx="5">
                  <c:v>1984</c:v>
                </c:pt>
                <c:pt idx="6">
                  <c:v>1986</c:v>
                </c:pt>
                <c:pt idx="7">
                  <c:v>1988</c:v>
                </c:pt>
                <c:pt idx="8">
                  <c:v>1990</c:v>
                </c:pt>
                <c:pt idx="9">
                  <c:v>1992</c:v>
                </c:pt>
                <c:pt idx="10">
                  <c:v>1994</c:v>
                </c:pt>
                <c:pt idx="11">
                  <c:v>1996</c:v>
                </c:pt>
                <c:pt idx="12">
                  <c:v>1998</c:v>
                </c:pt>
                <c:pt idx="13">
                  <c:v>2000</c:v>
                </c:pt>
                <c:pt idx="14">
                  <c:v>2002</c:v>
                </c:pt>
                <c:pt idx="15">
                  <c:v>2004</c:v>
                </c:pt>
                <c:pt idx="16">
                  <c:v>2006</c:v>
                </c:pt>
                <c:pt idx="17">
                  <c:v>2008</c:v>
                </c:pt>
                <c:pt idx="18">
                  <c:v>2010</c:v>
                </c:pt>
                <c:pt idx="19">
                  <c:v>2012</c:v>
                </c:pt>
              </c:numCache>
            </c:numRef>
          </c:xVal>
          <c:yVal>
            <c:numRef>
              <c:f>'House Campaign Expenditures'!$B$2:$B$21</c:f>
              <c:numCache>
                <c:formatCode>_("$"* #,##0_);_("$"* \(#,##0\);_("$"* "-"??_);_(@_)</c:formatCode>
                <c:ptCount val="20"/>
                <c:pt idx="0">
                  <c:v>44051125</c:v>
                </c:pt>
                <c:pt idx="1">
                  <c:v>60046006</c:v>
                </c:pt>
                <c:pt idx="2">
                  <c:v>86129169</c:v>
                </c:pt>
                <c:pt idx="3">
                  <c:v>115222222</c:v>
                </c:pt>
                <c:pt idx="4">
                  <c:v>174921844</c:v>
                </c:pt>
                <c:pt idx="5">
                  <c:v>176882849</c:v>
                </c:pt>
                <c:pt idx="6">
                  <c:v>217562967</c:v>
                </c:pt>
                <c:pt idx="7">
                  <c:v>225114380</c:v>
                </c:pt>
                <c:pt idx="8">
                  <c:v>235130542</c:v>
                </c:pt>
                <c:pt idx="9">
                  <c:v>329809707</c:v>
                </c:pt>
                <c:pt idx="10">
                  <c:v>346189285</c:v>
                </c:pt>
                <c:pt idx="11">
                  <c:v>422661966</c:v>
                </c:pt>
                <c:pt idx="12">
                  <c:v>397221879</c:v>
                </c:pt>
                <c:pt idx="13">
                  <c:v>514793499</c:v>
                </c:pt>
                <c:pt idx="14">
                  <c:v>525986157</c:v>
                </c:pt>
                <c:pt idx="15">
                  <c:v>581483185</c:v>
                </c:pt>
                <c:pt idx="16">
                  <c:v>751730068</c:v>
                </c:pt>
                <c:pt idx="17">
                  <c:v>808001712</c:v>
                </c:pt>
                <c:pt idx="18">
                  <c:v>929421775</c:v>
                </c:pt>
                <c:pt idx="19">
                  <c:v>923555204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694368"/>
        <c:axId val="282563008"/>
      </c:scatterChart>
      <c:valAx>
        <c:axId val="279694368"/>
        <c:scaling>
          <c:orientation val="minMax"/>
          <c:max val="201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3008"/>
        <c:crosses val="autoZero"/>
        <c:crossBetween val="midCat"/>
      </c:valAx>
      <c:valAx>
        <c:axId val="28256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,&quot; M&quot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69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'Trust in Government'!$B$1</c:f>
              <c:strCache>
                <c:ptCount val="1"/>
                <c:pt idx="0">
                  <c:v>Trust in Government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'Trust in Government'!$A$2:$A$149</c:f>
              <c:numCache>
                <c:formatCode>General</c:formatCode>
                <c:ptCount val="148"/>
                <c:pt idx="0">
                  <c:v>1958.9166666666667</c:v>
                </c:pt>
                <c:pt idx="1">
                  <c:v>1964.8664419772667</c:v>
                </c:pt>
                <c:pt idx="2">
                  <c:v>1966.9909711208036</c:v>
                </c:pt>
                <c:pt idx="3">
                  <c:v>1968.861212992334</c:v>
                </c:pt>
                <c:pt idx="4">
                  <c:v>1970.9857421358709</c:v>
                </c:pt>
                <c:pt idx="5">
                  <c:v>1972.8559840074015</c:v>
                </c:pt>
                <c:pt idx="6">
                  <c:v>1974.9805131509384</c:v>
                </c:pt>
                <c:pt idx="7">
                  <c:v>1976.1617185434841</c:v>
                </c:pt>
                <c:pt idx="8">
                  <c:v>1976.227341065292</c:v>
                </c:pt>
                <c:pt idx="9">
                  <c:v>1976.5281109569125</c:v>
                </c:pt>
                <c:pt idx="10">
                  <c:v>1976.7386498810467</c:v>
                </c:pt>
                <c:pt idx="11">
                  <c:v>1976.850755022469</c:v>
                </c:pt>
                <c:pt idx="12">
                  <c:v>1977.3730009251915</c:v>
                </c:pt>
                <c:pt idx="13">
                  <c:v>1977.8788411974624</c:v>
                </c:pt>
                <c:pt idx="14">
                  <c:v>1978.9752841660058</c:v>
                </c:pt>
                <c:pt idx="15">
                  <c:v>1979.8939994713191</c:v>
                </c:pt>
                <c:pt idx="16">
                  <c:v>1980.2603918847476</c:v>
                </c:pt>
                <c:pt idx="17">
                  <c:v>1980.8455260375363</c:v>
                </c:pt>
                <c:pt idx="18">
                  <c:v>1980.9193513745704</c:v>
                </c:pt>
                <c:pt idx="19">
                  <c:v>1982.9700551810731</c:v>
                </c:pt>
                <c:pt idx="20">
                  <c:v>1984.8402970526038</c:v>
                </c:pt>
                <c:pt idx="21">
                  <c:v>1984.9195909331218</c:v>
                </c:pt>
                <c:pt idx="22">
                  <c:v>1985.1984866508062</c:v>
                </c:pt>
                <c:pt idx="23">
                  <c:v>1985.2012209225481</c:v>
                </c:pt>
                <c:pt idx="24">
                  <c:v>1985.2805148030664</c:v>
                </c:pt>
                <c:pt idx="25">
                  <c:v>1985.6250330425587</c:v>
                </c:pt>
                <c:pt idx="26">
                  <c:v>1985.9066630319851</c:v>
                </c:pt>
                <c:pt idx="27">
                  <c:v>1986.1117334126354</c:v>
                </c:pt>
                <c:pt idx="28">
                  <c:v>1986.7324130980703</c:v>
                </c:pt>
                <c:pt idx="29">
                  <c:v>1986.9593576526565</c:v>
                </c:pt>
                <c:pt idx="30">
                  <c:v>1986.9648261961406</c:v>
                </c:pt>
                <c:pt idx="31">
                  <c:v>1987.0960712397568</c:v>
                </c:pt>
                <c:pt idx="32">
                  <c:v>1987.1042740549829</c:v>
                </c:pt>
                <c:pt idx="33">
                  <c:v>1987.210910652921</c:v>
                </c:pt>
                <c:pt idx="34">
                  <c:v>1987.4597293814431</c:v>
                </c:pt>
                <c:pt idx="35">
                  <c:v>1987.8534645122918</c:v>
                </c:pt>
                <c:pt idx="36">
                  <c:v>1988.1077517842982</c:v>
                </c:pt>
                <c:pt idx="37">
                  <c:v>1988.835068067671</c:v>
                </c:pt>
                <c:pt idx="38">
                  <c:v>1988.9198304916733</c:v>
                </c:pt>
                <c:pt idx="39">
                  <c:v>1989.0866210679355</c:v>
                </c:pt>
                <c:pt idx="40">
                  <c:v>1989.5350416336241</c:v>
                </c:pt>
                <c:pt idx="41">
                  <c:v>1990.0873645255087</c:v>
                </c:pt>
                <c:pt idx="42">
                  <c:v>1990.7299183848797</c:v>
                </c:pt>
                <c:pt idx="43">
                  <c:v>1990.8748347872058</c:v>
                </c:pt>
                <c:pt idx="44">
                  <c:v>1990.9595972112081</c:v>
                </c:pt>
                <c:pt idx="45">
                  <c:v>1991.1154507005022</c:v>
                </c:pt>
                <c:pt idx="46">
                  <c:v>1991.2138844832143</c:v>
                </c:pt>
                <c:pt idx="47">
                  <c:v>1991.2193530266984</c:v>
                </c:pt>
                <c:pt idx="48">
                  <c:v>1991.8427669838752</c:v>
                </c:pt>
                <c:pt idx="49">
                  <c:v>1992.474383756278</c:v>
                </c:pt>
                <c:pt idx="50">
                  <c:v>1992.8298390827385</c:v>
                </c:pt>
                <c:pt idx="51">
                  <c:v>1992.8517132566744</c:v>
                </c:pt>
                <c:pt idx="52">
                  <c:v>1993.0786578112609</c:v>
                </c:pt>
                <c:pt idx="53">
                  <c:v>1993.0868606264869</c:v>
                </c:pt>
                <c:pt idx="54">
                  <c:v>1993.2673225614592</c:v>
                </c:pt>
                <c:pt idx="55">
                  <c:v>1994.1012754427702</c:v>
                </c:pt>
                <c:pt idx="56">
                  <c:v>1994.1204153449642</c:v>
                </c:pt>
                <c:pt idx="57">
                  <c:v>1994.4649335844567</c:v>
                </c:pt>
                <c:pt idx="58">
                  <c:v>1994.8696058022733</c:v>
                </c:pt>
                <c:pt idx="59">
                  <c:v>1994.9543682262754</c:v>
                </c:pt>
                <c:pt idx="60">
                  <c:v>1995.1813127808616</c:v>
                </c:pt>
                <c:pt idx="61">
                  <c:v>1995.2496695744119</c:v>
                </c:pt>
                <c:pt idx="62">
                  <c:v>1995.6352018900343</c:v>
                </c:pt>
                <c:pt idx="63">
                  <c:v>1995.6406704335184</c:v>
                </c:pt>
                <c:pt idx="64">
                  <c:v>1995.9168318794607</c:v>
                </c:pt>
                <c:pt idx="65">
                  <c:v>1996.3816580756013</c:v>
                </c:pt>
                <c:pt idx="66">
                  <c:v>1996.3980637060533</c:v>
                </c:pt>
                <c:pt idx="67">
                  <c:v>1996.8246100978058</c:v>
                </c:pt>
                <c:pt idx="68">
                  <c:v>1996.87109271742</c:v>
                </c:pt>
                <c:pt idx="69">
                  <c:v>1997.0816316415542</c:v>
                </c:pt>
                <c:pt idx="70">
                  <c:v>1997.4480240549826</c:v>
                </c:pt>
                <c:pt idx="71">
                  <c:v>1997.6886399682789</c:v>
                </c:pt>
                <c:pt idx="72">
                  <c:v>1997.8663676315093</c:v>
                </c:pt>
                <c:pt idx="73">
                  <c:v>1998.0851093708695</c:v>
                </c:pt>
                <c:pt idx="74">
                  <c:v>1998.1015150013216</c:v>
                </c:pt>
                <c:pt idx="75">
                  <c:v>1998.1124520882897</c:v>
                </c:pt>
                <c:pt idx="76">
                  <c:v>1998.1698717948718</c:v>
                </c:pt>
                <c:pt idx="77">
                  <c:v>1998.6866491541105</c:v>
                </c:pt>
                <c:pt idx="78">
                  <c:v>1998.8561740021146</c:v>
                </c:pt>
                <c:pt idx="79">
                  <c:v>1998.8643768173406</c:v>
                </c:pt>
                <c:pt idx="80">
                  <c:v>1998.9026566217287</c:v>
                </c:pt>
                <c:pt idx="81">
                  <c:v>1998.9491392413429</c:v>
                </c:pt>
                <c:pt idx="82">
                  <c:v>1999.042104480571</c:v>
                </c:pt>
                <c:pt idx="83">
                  <c:v>1999.066712926249</c:v>
                </c:pt>
                <c:pt idx="84">
                  <c:v>1999.129601176315</c:v>
                </c:pt>
                <c:pt idx="85">
                  <c:v>1999.146006806767</c:v>
                </c:pt>
                <c:pt idx="86">
                  <c:v>1999.1651467089612</c:v>
                </c:pt>
                <c:pt idx="87">
                  <c:v>1999.4030283505153</c:v>
                </c:pt>
                <c:pt idx="88">
                  <c:v>1999.7420780465238</c:v>
                </c:pt>
                <c:pt idx="89">
                  <c:v>1999.788560666138</c:v>
                </c:pt>
                <c:pt idx="90">
                  <c:v>2000.1467502643404</c:v>
                </c:pt>
                <c:pt idx="91">
                  <c:v>2000.2807295796986</c:v>
                </c:pt>
                <c:pt idx="92">
                  <c:v>2000.551422482157</c:v>
                </c:pt>
                <c:pt idx="93">
                  <c:v>2000.8193811128733</c:v>
                </c:pt>
                <c:pt idx="94">
                  <c:v>2000.8631294607453</c:v>
                </c:pt>
                <c:pt idx="95">
                  <c:v>2001.0764026566217</c:v>
                </c:pt>
                <c:pt idx="96">
                  <c:v>2001.7927818530266</c:v>
                </c:pt>
                <c:pt idx="97">
                  <c:v>2001.8529358313506</c:v>
                </c:pt>
                <c:pt idx="98">
                  <c:v>2001.9705095162569</c:v>
                </c:pt>
                <c:pt idx="99">
                  <c:v>2002.0935517446469</c:v>
                </c:pt>
                <c:pt idx="100">
                  <c:v>2002.4900211472375</c:v>
                </c:pt>
                <c:pt idx="101">
                  <c:v>2002.5665807560138</c:v>
                </c:pt>
                <c:pt idx="102">
                  <c:v>2002.7005600713719</c:v>
                </c:pt>
                <c:pt idx="103">
                  <c:v>2002.7032943431138</c:v>
                </c:pt>
                <c:pt idx="104">
                  <c:v>2002.8153994845361</c:v>
                </c:pt>
                <c:pt idx="105">
                  <c:v>2003.5946669310069</c:v>
                </c:pt>
                <c:pt idx="106">
                  <c:v>2003.8434856595295</c:v>
                </c:pt>
                <c:pt idx="107">
                  <c:v>2004.2454236056039</c:v>
                </c:pt>
                <c:pt idx="108">
                  <c:v>2004.5625991276763</c:v>
                </c:pt>
                <c:pt idx="109">
                  <c:v>2004.8141521279406</c:v>
                </c:pt>
                <c:pt idx="110">
                  <c:v>2005.4867829764735</c:v>
                </c:pt>
                <c:pt idx="111">
                  <c:v>2005.7164618028019</c:v>
                </c:pt>
                <c:pt idx="112">
                  <c:v>2005.7219303462859</c:v>
                </c:pt>
                <c:pt idx="113">
                  <c:v>2005.9543434443563</c:v>
                </c:pt>
                <c:pt idx="114">
                  <c:v>2006.0445744118424</c:v>
                </c:pt>
                <c:pt idx="115">
                  <c:v>2006.0910570314563</c:v>
                </c:pt>
                <c:pt idx="116">
                  <c:v>2006.1129312053924</c:v>
                </c:pt>
                <c:pt idx="117">
                  <c:v>2006.7363451625693</c:v>
                </c:pt>
                <c:pt idx="118">
                  <c:v>2006.7910305974094</c:v>
                </c:pt>
                <c:pt idx="119">
                  <c:v>2007.0453178694156</c:v>
                </c:pt>
                <c:pt idx="120">
                  <c:v>2007.5620952286545</c:v>
                </c:pt>
                <c:pt idx="121">
                  <c:v>2008.803454599524</c:v>
                </c:pt>
                <c:pt idx="122">
                  <c:v>2008.8089231430081</c:v>
                </c:pt>
                <c:pt idx="123">
                  <c:v>2008.9921193497223</c:v>
                </c:pt>
                <c:pt idx="124">
                  <c:v>2009.473351176315</c:v>
                </c:pt>
                <c:pt idx="125">
                  <c:v>2009.6838901004492</c:v>
                </c:pt>
                <c:pt idx="126">
                  <c:v>2009.9873942638117</c:v>
                </c:pt>
                <c:pt idx="127">
                  <c:v>2010.0584853291036</c:v>
                </c:pt>
                <c:pt idx="128">
                  <c:v>2010.1213735791698</c:v>
                </c:pt>
                <c:pt idx="129">
                  <c:v>2010.1350449378799</c:v>
                </c:pt>
                <c:pt idx="130">
                  <c:v>2010.236212992334</c:v>
                </c:pt>
                <c:pt idx="131">
                  <c:v>2010.2744927967219</c:v>
                </c:pt>
                <c:pt idx="132">
                  <c:v>2010.2936326989161</c:v>
                </c:pt>
                <c:pt idx="133">
                  <c:v>2010.6846335580226</c:v>
                </c:pt>
                <c:pt idx="134">
                  <c:v>2010.6955706449908</c:v>
                </c:pt>
                <c:pt idx="135">
                  <c:v>2010.7775987972507</c:v>
                </c:pt>
                <c:pt idx="136">
                  <c:v>2010.8350185038328</c:v>
                </c:pt>
                <c:pt idx="137">
                  <c:v>2011.1685996563572</c:v>
                </c:pt>
                <c:pt idx="138">
                  <c:v>2011.652565754692</c:v>
                </c:pt>
                <c:pt idx="139">
                  <c:v>2011.7455309939201</c:v>
                </c:pt>
                <c:pt idx="140">
                  <c:v>2011.77287371134</c:v>
                </c:pt>
                <c:pt idx="141">
                  <c:v>2011.8275591461802</c:v>
                </c:pt>
                <c:pt idx="142">
                  <c:v>2013.0497786148558</c:v>
                </c:pt>
                <c:pt idx="143">
                  <c:v>2013.118135408406</c:v>
                </c:pt>
                <c:pt idx="144">
                  <c:v>2013.4353109304784</c:v>
                </c:pt>
                <c:pt idx="145">
                  <c:v>2013.7962348004228</c:v>
                </c:pt>
                <c:pt idx="146">
                  <c:v>2013.8099061591329</c:v>
                </c:pt>
                <c:pt idx="147">
                  <c:v>2014.0833333333333</c:v>
                </c:pt>
              </c:numCache>
            </c:numRef>
          </c:xVal>
          <c:yVal>
            <c:numRef>
              <c:f>'Trust in Government'!$B$2:$B$149</c:f>
              <c:numCache>
                <c:formatCode>0%</c:formatCode>
                <c:ptCount val="148"/>
                <c:pt idx="0">
                  <c:v>0.73</c:v>
                </c:pt>
                <c:pt idx="1">
                  <c:v>0.77</c:v>
                </c:pt>
                <c:pt idx="2">
                  <c:v>0.65000000000000258</c:v>
                </c:pt>
                <c:pt idx="3">
                  <c:v>0.61000000000000265</c:v>
                </c:pt>
                <c:pt idx="4">
                  <c:v>0.53999999999999981</c:v>
                </c:pt>
                <c:pt idx="5">
                  <c:v>0.5299999999999998</c:v>
                </c:pt>
                <c:pt idx="6">
                  <c:v>0.36000000000000276</c:v>
                </c:pt>
                <c:pt idx="7">
                  <c:v>0.34999999999999987</c:v>
                </c:pt>
                <c:pt idx="8">
                  <c:v>0.34000000000000269</c:v>
                </c:pt>
                <c:pt idx="9">
                  <c:v>0.36000000000000276</c:v>
                </c:pt>
                <c:pt idx="10">
                  <c:v>0.36000000000000276</c:v>
                </c:pt>
                <c:pt idx="11">
                  <c:v>0.36999999999999988</c:v>
                </c:pt>
                <c:pt idx="12">
                  <c:v>0.34000000000000269</c:v>
                </c:pt>
                <c:pt idx="13">
                  <c:v>0.3199999999999999</c:v>
                </c:pt>
                <c:pt idx="14">
                  <c:v>0.29999999999999982</c:v>
                </c:pt>
                <c:pt idx="15">
                  <c:v>0.27999999999999992</c:v>
                </c:pt>
                <c:pt idx="16">
                  <c:v>0.2599999999999999</c:v>
                </c:pt>
                <c:pt idx="17">
                  <c:v>0.29999999999999982</c:v>
                </c:pt>
                <c:pt idx="18">
                  <c:v>0.3199999999999999</c:v>
                </c:pt>
                <c:pt idx="19">
                  <c:v>0.3899999999999999</c:v>
                </c:pt>
                <c:pt idx="20">
                  <c:v>0.40999999999999981</c:v>
                </c:pt>
                <c:pt idx="21">
                  <c:v>0.44999999999999984</c:v>
                </c:pt>
                <c:pt idx="22">
                  <c:v>0.44999999999999984</c:v>
                </c:pt>
                <c:pt idx="23">
                  <c:v>0.41999999999999993</c:v>
                </c:pt>
                <c:pt idx="24">
                  <c:v>0.40000000000000269</c:v>
                </c:pt>
                <c:pt idx="25">
                  <c:v>0.40999999999999981</c:v>
                </c:pt>
                <c:pt idx="26">
                  <c:v>0.4300000000000026</c:v>
                </c:pt>
                <c:pt idx="27">
                  <c:v>0.43999999999999984</c:v>
                </c:pt>
                <c:pt idx="28">
                  <c:v>0.43999999999999984</c:v>
                </c:pt>
                <c:pt idx="29">
                  <c:v>0.41999999999999993</c:v>
                </c:pt>
                <c:pt idx="30">
                  <c:v>0.43999999999999984</c:v>
                </c:pt>
                <c:pt idx="31">
                  <c:v>0.41999999999999993</c:v>
                </c:pt>
                <c:pt idx="32">
                  <c:v>0.4300000000000026</c:v>
                </c:pt>
                <c:pt idx="33">
                  <c:v>0.43999999999999984</c:v>
                </c:pt>
                <c:pt idx="34">
                  <c:v>0.4300000000000026</c:v>
                </c:pt>
                <c:pt idx="35">
                  <c:v>0.4300000000000026</c:v>
                </c:pt>
                <c:pt idx="36">
                  <c:v>0.40000000000000269</c:v>
                </c:pt>
                <c:pt idx="37">
                  <c:v>0.41999999999999993</c:v>
                </c:pt>
                <c:pt idx="38">
                  <c:v>0.4300000000000026</c:v>
                </c:pt>
                <c:pt idx="39">
                  <c:v>0.40999999999999981</c:v>
                </c:pt>
                <c:pt idx="40">
                  <c:v>0.3899999999999999</c:v>
                </c:pt>
                <c:pt idx="41">
                  <c:v>0.3899999999999999</c:v>
                </c:pt>
                <c:pt idx="42">
                  <c:v>0.34999999999999987</c:v>
                </c:pt>
                <c:pt idx="43">
                  <c:v>0.3199999999999999</c:v>
                </c:pt>
                <c:pt idx="44">
                  <c:v>0.33000000000000274</c:v>
                </c:pt>
                <c:pt idx="45">
                  <c:v>0.40000000000000269</c:v>
                </c:pt>
                <c:pt idx="46">
                  <c:v>0.46000000000000263</c:v>
                </c:pt>
                <c:pt idx="47">
                  <c:v>0.4300000000000026</c:v>
                </c:pt>
                <c:pt idx="48">
                  <c:v>0.34999999999999987</c:v>
                </c:pt>
                <c:pt idx="49">
                  <c:v>0.28999999999999992</c:v>
                </c:pt>
                <c:pt idx="50">
                  <c:v>0.24999999999999989</c:v>
                </c:pt>
                <c:pt idx="51">
                  <c:v>0.24999999999999989</c:v>
                </c:pt>
                <c:pt idx="52">
                  <c:v>0.24999999999999989</c:v>
                </c:pt>
                <c:pt idx="53">
                  <c:v>0.24999999999999989</c:v>
                </c:pt>
                <c:pt idx="54">
                  <c:v>0.24999999999999989</c:v>
                </c:pt>
                <c:pt idx="55">
                  <c:v>0.21999999999999981</c:v>
                </c:pt>
                <c:pt idx="56">
                  <c:v>0.19999999999999996</c:v>
                </c:pt>
                <c:pt idx="57">
                  <c:v>0.18999999999999992</c:v>
                </c:pt>
                <c:pt idx="58">
                  <c:v>0.20999999999999996</c:v>
                </c:pt>
                <c:pt idx="59">
                  <c:v>0.20999999999999996</c:v>
                </c:pt>
                <c:pt idx="60">
                  <c:v>0.20999999999999996</c:v>
                </c:pt>
                <c:pt idx="61">
                  <c:v>0.20999999999999996</c:v>
                </c:pt>
                <c:pt idx="62">
                  <c:v>0.20999999999999996</c:v>
                </c:pt>
                <c:pt idx="63">
                  <c:v>0.21999999999999981</c:v>
                </c:pt>
                <c:pt idx="64">
                  <c:v>0.2599999999999999</c:v>
                </c:pt>
                <c:pt idx="65">
                  <c:v>0.27999999999999992</c:v>
                </c:pt>
                <c:pt idx="66">
                  <c:v>0.30999999999999983</c:v>
                </c:pt>
                <c:pt idx="67">
                  <c:v>0.27999999999999992</c:v>
                </c:pt>
                <c:pt idx="68">
                  <c:v>0.27000000000000279</c:v>
                </c:pt>
                <c:pt idx="69">
                  <c:v>0.27000000000000279</c:v>
                </c:pt>
                <c:pt idx="70">
                  <c:v>0.2599999999999999</c:v>
                </c:pt>
                <c:pt idx="71">
                  <c:v>0.30999999999999983</c:v>
                </c:pt>
                <c:pt idx="72">
                  <c:v>0.30999999999999983</c:v>
                </c:pt>
                <c:pt idx="73">
                  <c:v>0.3199999999999999</c:v>
                </c:pt>
                <c:pt idx="74">
                  <c:v>0.3199999999999999</c:v>
                </c:pt>
                <c:pt idx="75">
                  <c:v>0.33000000000000274</c:v>
                </c:pt>
                <c:pt idx="76">
                  <c:v>0.36000000000000276</c:v>
                </c:pt>
                <c:pt idx="77">
                  <c:v>0.30999999999999983</c:v>
                </c:pt>
                <c:pt idx="78">
                  <c:v>0.27999999999999992</c:v>
                </c:pt>
                <c:pt idx="79">
                  <c:v>0.24999999999999989</c:v>
                </c:pt>
                <c:pt idx="80">
                  <c:v>0.29999999999999982</c:v>
                </c:pt>
                <c:pt idx="81">
                  <c:v>0.33000000000000274</c:v>
                </c:pt>
                <c:pt idx="82">
                  <c:v>0.36999999999999988</c:v>
                </c:pt>
                <c:pt idx="83">
                  <c:v>0.34999999999999987</c:v>
                </c:pt>
                <c:pt idx="84">
                  <c:v>0.34000000000000269</c:v>
                </c:pt>
                <c:pt idx="85">
                  <c:v>0.3199999999999999</c:v>
                </c:pt>
                <c:pt idx="86">
                  <c:v>0.30999999999999983</c:v>
                </c:pt>
                <c:pt idx="87">
                  <c:v>0.33000000000000274</c:v>
                </c:pt>
                <c:pt idx="88">
                  <c:v>0.33000000000000274</c:v>
                </c:pt>
                <c:pt idx="89">
                  <c:v>0.36000000000000276</c:v>
                </c:pt>
                <c:pt idx="90">
                  <c:v>0.33000000000000274</c:v>
                </c:pt>
                <c:pt idx="91">
                  <c:v>0.36999999999999988</c:v>
                </c:pt>
                <c:pt idx="92">
                  <c:v>0.3899999999999999</c:v>
                </c:pt>
                <c:pt idx="93">
                  <c:v>0.41999999999999993</c:v>
                </c:pt>
                <c:pt idx="94">
                  <c:v>0.37999999999999989</c:v>
                </c:pt>
                <c:pt idx="95">
                  <c:v>0.43999999999999984</c:v>
                </c:pt>
                <c:pt idx="96">
                  <c:v>0.49000000000000277</c:v>
                </c:pt>
                <c:pt idx="97">
                  <c:v>0.53999999999999981</c:v>
                </c:pt>
                <c:pt idx="98">
                  <c:v>0.49000000000000277</c:v>
                </c:pt>
                <c:pt idx="99">
                  <c:v>0.46000000000000263</c:v>
                </c:pt>
                <c:pt idx="100">
                  <c:v>0.4300000000000026</c:v>
                </c:pt>
                <c:pt idx="101">
                  <c:v>0.4300000000000026</c:v>
                </c:pt>
                <c:pt idx="102">
                  <c:v>0.40999999999999981</c:v>
                </c:pt>
                <c:pt idx="103">
                  <c:v>0.46000000000000263</c:v>
                </c:pt>
                <c:pt idx="104">
                  <c:v>0.4300000000000026</c:v>
                </c:pt>
                <c:pt idx="105">
                  <c:v>0.4300000000000026</c:v>
                </c:pt>
                <c:pt idx="106">
                  <c:v>0.36000000000000276</c:v>
                </c:pt>
                <c:pt idx="107">
                  <c:v>0.37999999999999989</c:v>
                </c:pt>
                <c:pt idx="108">
                  <c:v>0.40999999999999981</c:v>
                </c:pt>
                <c:pt idx="109">
                  <c:v>0.3899999999999999</c:v>
                </c:pt>
                <c:pt idx="110">
                  <c:v>0.36000000000000276</c:v>
                </c:pt>
                <c:pt idx="111">
                  <c:v>0.29999999999999982</c:v>
                </c:pt>
                <c:pt idx="112">
                  <c:v>0.30999999999999983</c:v>
                </c:pt>
                <c:pt idx="113">
                  <c:v>0.30999999999999983</c:v>
                </c:pt>
                <c:pt idx="114">
                  <c:v>0.3199999999999999</c:v>
                </c:pt>
                <c:pt idx="115">
                  <c:v>0.33000000000000274</c:v>
                </c:pt>
                <c:pt idx="116">
                  <c:v>0.30999999999999983</c:v>
                </c:pt>
                <c:pt idx="117">
                  <c:v>0.29999999999999982</c:v>
                </c:pt>
                <c:pt idx="118">
                  <c:v>0.28999999999999992</c:v>
                </c:pt>
                <c:pt idx="119">
                  <c:v>0.27999999999999992</c:v>
                </c:pt>
                <c:pt idx="120">
                  <c:v>0.23999999999999988</c:v>
                </c:pt>
                <c:pt idx="121">
                  <c:v>0.23999999999999988</c:v>
                </c:pt>
                <c:pt idx="122">
                  <c:v>0.23999999999999988</c:v>
                </c:pt>
                <c:pt idx="123">
                  <c:v>0.24999999999999989</c:v>
                </c:pt>
                <c:pt idx="124">
                  <c:v>0.22999999999999984</c:v>
                </c:pt>
                <c:pt idx="125">
                  <c:v>0.20999999999999996</c:v>
                </c:pt>
                <c:pt idx="126">
                  <c:v>0.20999999999999996</c:v>
                </c:pt>
                <c:pt idx="127">
                  <c:v>0.18999999999999992</c:v>
                </c:pt>
                <c:pt idx="128">
                  <c:v>0.20999999999999996</c:v>
                </c:pt>
                <c:pt idx="129">
                  <c:v>0.21999999999999981</c:v>
                </c:pt>
                <c:pt idx="130">
                  <c:v>0.23999999999999988</c:v>
                </c:pt>
                <c:pt idx="131">
                  <c:v>0.21999999999999981</c:v>
                </c:pt>
                <c:pt idx="132">
                  <c:v>0.22999999999999984</c:v>
                </c:pt>
                <c:pt idx="133">
                  <c:v>0.22999999999999984</c:v>
                </c:pt>
                <c:pt idx="134">
                  <c:v>0.21999999999999981</c:v>
                </c:pt>
                <c:pt idx="135">
                  <c:v>0.20999999999999996</c:v>
                </c:pt>
                <c:pt idx="136">
                  <c:v>0.22999999999999984</c:v>
                </c:pt>
                <c:pt idx="137">
                  <c:v>0.22999999999999984</c:v>
                </c:pt>
                <c:pt idx="138">
                  <c:v>0.20999999999999996</c:v>
                </c:pt>
                <c:pt idx="139">
                  <c:v>0.17999999999999991</c:v>
                </c:pt>
                <c:pt idx="140">
                  <c:v>0.15</c:v>
                </c:pt>
                <c:pt idx="141">
                  <c:v>0.18999999999999992</c:v>
                </c:pt>
                <c:pt idx="142">
                  <c:v>0.18999999999999992</c:v>
                </c:pt>
                <c:pt idx="143">
                  <c:v>0.21999999999999981</c:v>
                </c:pt>
                <c:pt idx="144">
                  <c:v>0.19999999999999996</c:v>
                </c:pt>
                <c:pt idx="145">
                  <c:v>0.18999999999999992</c:v>
                </c:pt>
                <c:pt idx="146">
                  <c:v>0.19999999999999996</c:v>
                </c:pt>
                <c:pt idx="147">
                  <c:v>0.23999999999999988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567712"/>
        <c:axId val="282567320"/>
      </c:scatterChart>
      <c:valAx>
        <c:axId val="282567712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7320"/>
        <c:crosses val="autoZero"/>
        <c:crossBetween val="midCat"/>
        <c:majorUnit val="5"/>
      </c:valAx>
      <c:valAx>
        <c:axId val="28256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7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 Voting Age, Registered, &amp; Voting in Mid-Term Elections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Voters!$C$1</c:f>
              <c:strCache>
                <c:ptCount val="1"/>
                <c:pt idx="0">
                  <c:v>Number Voting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Voters!$A$2:$A$18</c:f>
              <c:numCache>
                <c:formatCode>General</c:formatCode>
                <c:ptCount val="17"/>
                <c:pt idx="0">
                  <c:v>1950</c:v>
                </c:pt>
                <c:pt idx="1">
                  <c:v>1954</c:v>
                </c:pt>
                <c:pt idx="2">
                  <c:v>1958</c:v>
                </c:pt>
                <c:pt idx="3">
                  <c:v>1962</c:v>
                </c:pt>
                <c:pt idx="4">
                  <c:v>1966</c:v>
                </c:pt>
                <c:pt idx="5">
                  <c:v>1970</c:v>
                </c:pt>
                <c:pt idx="6">
                  <c:v>1974</c:v>
                </c:pt>
                <c:pt idx="7">
                  <c:v>1978</c:v>
                </c:pt>
                <c:pt idx="8">
                  <c:v>1982</c:v>
                </c:pt>
                <c:pt idx="9">
                  <c:v>1986</c:v>
                </c:pt>
                <c:pt idx="10">
                  <c:v>1990</c:v>
                </c:pt>
                <c:pt idx="11">
                  <c:v>1994</c:v>
                </c:pt>
                <c:pt idx="12">
                  <c:v>1998</c:v>
                </c:pt>
                <c:pt idx="13">
                  <c:v>2002</c:v>
                </c:pt>
                <c:pt idx="14">
                  <c:v>2006</c:v>
                </c:pt>
                <c:pt idx="15">
                  <c:v>2010</c:v>
                </c:pt>
                <c:pt idx="16">
                  <c:v>2014</c:v>
                </c:pt>
              </c:numCache>
            </c:numRef>
          </c:xVal>
          <c:yVal>
            <c:numRef>
              <c:f>Voters!$C$2:$C$18</c:f>
              <c:numCache>
                <c:formatCode>#,##0</c:formatCode>
                <c:ptCount val="17"/>
                <c:pt idx="0">
                  <c:v>40458591.000000007</c:v>
                </c:pt>
                <c:pt idx="1">
                  <c:v>42594775</c:v>
                </c:pt>
                <c:pt idx="2">
                  <c:v>45606908</c:v>
                </c:pt>
                <c:pt idx="3">
                  <c:v>52317360</c:v>
                </c:pt>
                <c:pt idx="4">
                  <c:v>62491200</c:v>
                </c:pt>
                <c:pt idx="5">
                  <c:v>65902746</c:v>
                </c:pt>
                <c:pt idx="6">
                  <c:v>63160653</c:v>
                </c:pt>
                <c:pt idx="7">
                  <c:v>69605514</c:v>
                </c:pt>
                <c:pt idx="8">
                  <c:v>80259255</c:v>
                </c:pt>
                <c:pt idx="9">
                  <c:v>79989400</c:v>
                </c:pt>
                <c:pt idx="10">
                  <c:v>81953100</c:v>
                </c:pt>
                <c:pt idx="11">
                  <c:v>85620150</c:v>
                </c:pt>
                <c:pt idx="12">
                  <c:v>83057532</c:v>
                </c:pt>
                <c:pt idx="13">
                  <c:v>89008083</c:v>
                </c:pt>
                <c:pt idx="14">
                  <c:v>96182908</c:v>
                </c:pt>
                <c:pt idx="15">
                  <c:v>96010420</c:v>
                </c:pt>
                <c:pt idx="16">
                  <c:v>88210936.484999999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Voters!$D$1</c:f>
              <c:strCache>
                <c:ptCount val="1"/>
                <c:pt idx="0">
                  <c:v>Number Registered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Voters!$A$2:$A$18</c:f>
              <c:numCache>
                <c:formatCode>General</c:formatCode>
                <c:ptCount val="17"/>
                <c:pt idx="0">
                  <c:v>1950</c:v>
                </c:pt>
                <c:pt idx="1">
                  <c:v>1954</c:v>
                </c:pt>
                <c:pt idx="2">
                  <c:v>1958</c:v>
                </c:pt>
                <c:pt idx="3">
                  <c:v>1962</c:v>
                </c:pt>
                <c:pt idx="4">
                  <c:v>1966</c:v>
                </c:pt>
                <c:pt idx="5">
                  <c:v>1970</c:v>
                </c:pt>
                <c:pt idx="6">
                  <c:v>1974</c:v>
                </c:pt>
                <c:pt idx="7">
                  <c:v>1978</c:v>
                </c:pt>
                <c:pt idx="8">
                  <c:v>1982</c:v>
                </c:pt>
                <c:pt idx="9">
                  <c:v>1986</c:v>
                </c:pt>
                <c:pt idx="10">
                  <c:v>1990</c:v>
                </c:pt>
                <c:pt idx="11">
                  <c:v>1994</c:v>
                </c:pt>
                <c:pt idx="12">
                  <c:v>1998</c:v>
                </c:pt>
                <c:pt idx="13">
                  <c:v>2002</c:v>
                </c:pt>
                <c:pt idx="14">
                  <c:v>2006</c:v>
                </c:pt>
                <c:pt idx="15">
                  <c:v>2010</c:v>
                </c:pt>
                <c:pt idx="16">
                  <c:v>2014</c:v>
                </c:pt>
              </c:numCache>
            </c:numRef>
          </c:xVal>
          <c:yVal>
            <c:numRef>
              <c:f>Voters!$D$2:$D$18</c:f>
              <c:numCache>
                <c:formatCode>#,##0</c:formatCode>
                <c:ptCount val="17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79298400</c:v>
                </c:pt>
                <c:pt idx="5">
                  <c:v>82197380.999999985</c:v>
                </c:pt>
                <c:pt idx="6">
                  <c:v>87887978</c:v>
                </c:pt>
                <c:pt idx="7">
                  <c:v>94930396</c:v>
                </c:pt>
                <c:pt idx="8">
                  <c:v>106074603</c:v>
                </c:pt>
                <c:pt idx="9">
                  <c:v>111811270</c:v>
                </c:pt>
                <c:pt idx="10">
                  <c:v>113277396</c:v>
                </c:pt>
                <c:pt idx="11">
                  <c:v>118916875</c:v>
                </c:pt>
                <c:pt idx="12">
                  <c:v>123099588</c:v>
                </c:pt>
                <c:pt idx="13">
                  <c:v>128146389</c:v>
                </c:pt>
                <c:pt idx="14">
                  <c:v>135891448</c:v>
                </c:pt>
                <c:pt idx="15">
                  <c:v>137354620</c:v>
                </c:pt>
                <c:pt idx="16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Voters!$B$1</c:f>
              <c:strCache>
                <c:ptCount val="1"/>
                <c:pt idx="0">
                  <c:v>Voting age population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Voters!$A$2:$A$18</c:f>
              <c:numCache>
                <c:formatCode>General</c:formatCode>
                <c:ptCount val="17"/>
                <c:pt idx="0">
                  <c:v>1950</c:v>
                </c:pt>
                <c:pt idx="1">
                  <c:v>1954</c:v>
                </c:pt>
                <c:pt idx="2">
                  <c:v>1958</c:v>
                </c:pt>
                <c:pt idx="3">
                  <c:v>1962</c:v>
                </c:pt>
                <c:pt idx="4">
                  <c:v>1966</c:v>
                </c:pt>
                <c:pt idx="5">
                  <c:v>1970</c:v>
                </c:pt>
                <c:pt idx="6">
                  <c:v>1974</c:v>
                </c:pt>
                <c:pt idx="7">
                  <c:v>1978</c:v>
                </c:pt>
                <c:pt idx="8">
                  <c:v>1982</c:v>
                </c:pt>
                <c:pt idx="9">
                  <c:v>1986</c:v>
                </c:pt>
                <c:pt idx="10">
                  <c:v>1990</c:v>
                </c:pt>
                <c:pt idx="11">
                  <c:v>1994</c:v>
                </c:pt>
                <c:pt idx="12">
                  <c:v>1998</c:v>
                </c:pt>
                <c:pt idx="13">
                  <c:v>2002</c:v>
                </c:pt>
                <c:pt idx="14">
                  <c:v>2006</c:v>
                </c:pt>
                <c:pt idx="15">
                  <c:v>2010</c:v>
                </c:pt>
                <c:pt idx="16">
                  <c:v>2014</c:v>
                </c:pt>
              </c:numCache>
            </c:numRef>
          </c:xVal>
          <c:yVal>
            <c:numRef>
              <c:f>Voters!$B$2:$B$18</c:f>
              <c:numCache>
                <c:formatCode>#,##0</c:formatCode>
                <c:ptCount val="17"/>
                <c:pt idx="0">
                  <c:v>97023000</c:v>
                </c:pt>
                <c:pt idx="1">
                  <c:v>100223000</c:v>
                </c:pt>
                <c:pt idx="2">
                  <c:v>104603000</c:v>
                </c:pt>
                <c:pt idx="3">
                  <c:v>109680000</c:v>
                </c:pt>
                <c:pt idx="4">
                  <c:v>112800000</c:v>
                </c:pt>
                <c:pt idx="5">
                  <c:v>120701000</c:v>
                </c:pt>
                <c:pt idx="6">
                  <c:v>141299000</c:v>
                </c:pt>
                <c:pt idx="7">
                  <c:v>151646000</c:v>
                </c:pt>
                <c:pt idx="8">
                  <c:v>165483000</c:v>
                </c:pt>
                <c:pt idx="9">
                  <c:v>173890000</c:v>
                </c:pt>
                <c:pt idx="10">
                  <c:v>182118000</c:v>
                </c:pt>
                <c:pt idx="11">
                  <c:v>190267000</c:v>
                </c:pt>
                <c:pt idx="12">
                  <c:v>198228000</c:v>
                </c:pt>
                <c:pt idx="13">
                  <c:v>210421000</c:v>
                </c:pt>
                <c:pt idx="14">
                  <c:v>220603000</c:v>
                </c:pt>
                <c:pt idx="15">
                  <c:v>229690000</c:v>
                </c:pt>
                <c:pt idx="16">
                  <c:v>245712915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898736"/>
        <c:axId val="371899128"/>
      </c:scatterChart>
      <c:valAx>
        <c:axId val="371898736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899128"/>
        <c:crosses val="autoZero"/>
        <c:crossBetween val="midCat"/>
        <c:majorUnit val="5"/>
      </c:valAx>
      <c:valAx>
        <c:axId val="371899128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,&quot; M&quot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898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Notional Cost per Mid-Term Vote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Voters!$E$1</c:f>
              <c:strCache>
                <c:ptCount val="1"/>
                <c:pt idx="0">
                  <c:v>Effective Cost Per Voter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Voters!$A$2:$A$18</c:f>
              <c:numCache>
                <c:formatCode>General</c:formatCode>
                <c:ptCount val="17"/>
                <c:pt idx="0">
                  <c:v>1950</c:v>
                </c:pt>
                <c:pt idx="1">
                  <c:v>1954</c:v>
                </c:pt>
                <c:pt idx="2">
                  <c:v>1958</c:v>
                </c:pt>
                <c:pt idx="3">
                  <c:v>1962</c:v>
                </c:pt>
                <c:pt idx="4">
                  <c:v>1966</c:v>
                </c:pt>
                <c:pt idx="5">
                  <c:v>1970</c:v>
                </c:pt>
                <c:pt idx="6">
                  <c:v>1974</c:v>
                </c:pt>
                <c:pt idx="7">
                  <c:v>1978</c:v>
                </c:pt>
                <c:pt idx="8">
                  <c:v>1982</c:v>
                </c:pt>
                <c:pt idx="9">
                  <c:v>1986</c:v>
                </c:pt>
                <c:pt idx="10">
                  <c:v>1990</c:v>
                </c:pt>
                <c:pt idx="11">
                  <c:v>1994</c:v>
                </c:pt>
                <c:pt idx="12">
                  <c:v>1998</c:v>
                </c:pt>
                <c:pt idx="13">
                  <c:v>2002</c:v>
                </c:pt>
                <c:pt idx="14">
                  <c:v>2006</c:v>
                </c:pt>
                <c:pt idx="15">
                  <c:v>2010</c:v>
                </c:pt>
                <c:pt idx="16">
                  <c:v>2014</c:v>
                </c:pt>
              </c:numCache>
            </c:numRef>
          </c:xVal>
          <c:yVal>
            <c:numRef>
              <c:f>Voters!$E$2:$E$18</c:f>
              <c:numCache>
                <c:formatCode>_("$"* #,##0.00_);_("$"* \(#,##0.00\);_("$"* "-"??_);_(@_)</c:formatCode>
                <c:ptCount val="17"/>
                <c:pt idx="0">
                  <c:v>1.0887953315032644</c:v>
                </c:pt>
                <c:pt idx="1">
                  <c:v>1.4097035610588389</c:v>
                </c:pt>
                <c:pt idx="2">
                  <c:v>1.8885114728672243</c:v>
                </c:pt>
                <c:pt idx="3">
                  <c:v>2.2023707235992029</c:v>
                </c:pt>
                <c:pt idx="4">
                  <c:v>2.7991436234221778</c:v>
                </c:pt>
                <c:pt idx="5">
                  <c:v>2.6839981599552769</c:v>
                </c:pt>
                <c:pt idx="6">
                  <c:v>3.4445965433574601</c:v>
                </c:pt>
                <c:pt idx="7">
                  <c:v>3.2341457890821697</c:v>
                </c:pt>
                <c:pt idx="8">
                  <c:v>2.9296377346139084</c:v>
                </c:pt>
                <c:pt idx="9">
                  <c:v>4.123167657214581</c:v>
                </c:pt>
                <c:pt idx="10">
                  <c:v>4.224236606058831</c:v>
                </c:pt>
                <c:pt idx="11">
                  <c:v>4.9364777566962914</c:v>
                </c:pt>
                <c:pt idx="12">
                  <c:v>4.7824907559256635</c:v>
                </c:pt>
                <c:pt idx="13">
                  <c:v>5.7836713436463967</c:v>
                </c:pt>
                <c:pt idx="14">
                  <c:v>5.4686031846739338</c:v>
                </c:pt>
                <c:pt idx="15">
                  <c:v>6.0564591322483539</c:v>
                </c:pt>
                <c:pt idx="16">
                  <c:v>8.5219599513925282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899912"/>
        <c:axId val="371900304"/>
      </c:scatterChart>
      <c:valAx>
        <c:axId val="371899912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900304"/>
        <c:crosses val="autoZero"/>
        <c:crossBetween val="midCat"/>
        <c:majorUnit val="5"/>
      </c:valAx>
      <c:valAx>
        <c:axId val="37190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899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Percent Mid-Term Voting and Registered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'Voter Percent'!$B$1</c:f>
              <c:strCache>
                <c:ptCount val="1"/>
                <c:pt idx="0">
                  <c:v>% Voting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'Voter Percent'!$A$2:$A$18</c:f>
              <c:numCache>
                <c:formatCode>General</c:formatCode>
                <c:ptCount val="17"/>
                <c:pt idx="0">
                  <c:v>1950</c:v>
                </c:pt>
                <c:pt idx="1">
                  <c:v>1954</c:v>
                </c:pt>
                <c:pt idx="2">
                  <c:v>1958</c:v>
                </c:pt>
                <c:pt idx="3">
                  <c:v>1962</c:v>
                </c:pt>
                <c:pt idx="4">
                  <c:v>1966</c:v>
                </c:pt>
                <c:pt idx="5">
                  <c:v>1970</c:v>
                </c:pt>
                <c:pt idx="6">
                  <c:v>1974</c:v>
                </c:pt>
                <c:pt idx="7">
                  <c:v>1978</c:v>
                </c:pt>
                <c:pt idx="8">
                  <c:v>1982</c:v>
                </c:pt>
                <c:pt idx="9">
                  <c:v>1986</c:v>
                </c:pt>
                <c:pt idx="10">
                  <c:v>1990</c:v>
                </c:pt>
                <c:pt idx="11">
                  <c:v>1994</c:v>
                </c:pt>
                <c:pt idx="12">
                  <c:v>1998</c:v>
                </c:pt>
                <c:pt idx="13">
                  <c:v>2002</c:v>
                </c:pt>
                <c:pt idx="14">
                  <c:v>2006</c:v>
                </c:pt>
                <c:pt idx="15">
                  <c:v>2010</c:v>
                </c:pt>
                <c:pt idx="16">
                  <c:v>2014</c:v>
                </c:pt>
              </c:numCache>
            </c:numRef>
          </c:xVal>
          <c:yVal>
            <c:numRef>
              <c:f>'Voter Percent'!$B$2:$B$18</c:f>
              <c:numCache>
                <c:formatCode>General</c:formatCode>
                <c:ptCount val="17"/>
                <c:pt idx="0">
                  <c:v>41.7</c:v>
                </c:pt>
                <c:pt idx="1">
                  <c:v>42.5</c:v>
                </c:pt>
                <c:pt idx="2">
                  <c:v>43.6</c:v>
                </c:pt>
                <c:pt idx="3">
                  <c:v>47.7</c:v>
                </c:pt>
                <c:pt idx="4" formatCode="0.0">
                  <c:v>55.4</c:v>
                </c:pt>
                <c:pt idx="5" formatCode="0.0">
                  <c:v>54.6</c:v>
                </c:pt>
                <c:pt idx="6" formatCode="0.0">
                  <c:v>44.7</c:v>
                </c:pt>
                <c:pt idx="7" formatCode="0.0">
                  <c:v>45.9</c:v>
                </c:pt>
                <c:pt idx="8" formatCode="0.0">
                  <c:v>48.5</c:v>
                </c:pt>
                <c:pt idx="9" formatCode="0.0">
                  <c:v>46</c:v>
                </c:pt>
                <c:pt idx="10" formatCode="0.0">
                  <c:v>45</c:v>
                </c:pt>
                <c:pt idx="11" formatCode="0.0">
                  <c:v>45</c:v>
                </c:pt>
                <c:pt idx="12" formatCode="0.0">
                  <c:v>41.9</c:v>
                </c:pt>
                <c:pt idx="13" formatCode="0.0">
                  <c:v>42.3</c:v>
                </c:pt>
                <c:pt idx="14" formatCode="0.0">
                  <c:v>43.6</c:v>
                </c:pt>
                <c:pt idx="15" formatCode="0.0">
                  <c:v>41.8</c:v>
                </c:pt>
                <c:pt idx="16">
                  <c:v>35.9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'Voter Percent'!$C$1</c:f>
              <c:strCache>
                <c:ptCount val="1"/>
                <c:pt idx="0">
                  <c:v>% Registered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'Voter Percent'!$A$2:$A$18</c:f>
              <c:numCache>
                <c:formatCode>General</c:formatCode>
                <c:ptCount val="17"/>
                <c:pt idx="0">
                  <c:v>1950</c:v>
                </c:pt>
                <c:pt idx="1">
                  <c:v>1954</c:v>
                </c:pt>
                <c:pt idx="2">
                  <c:v>1958</c:v>
                </c:pt>
                <c:pt idx="3">
                  <c:v>1962</c:v>
                </c:pt>
                <c:pt idx="4">
                  <c:v>1966</c:v>
                </c:pt>
                <c:pt idx="5">
                  <c:v>1970</c:v>
                </c:pt>
                <c:pt idx="6">
                  <c:v>1974</c:v>
                </c:pt>
                <c:pt idx="7">
                  <c:v>1978</c:v>
                </c:pt>
                <c:pt idx="8">
                  <c:v>1982</c:v>
                </c:pt>
                <c:pt idx="9">
                  <c:v>1986</c:v>
                </c:pt>
                <c:pt idx="10">
                  <c:v>1990</c:v>
                </c:pt>
                <c:pt idx="11">
                  <c:v>1994</c:v>
                </c:pt>
                <c:pt idx="12">
                  <c:v>1998</c:v>
                </c:pt>
                <c:pt idx="13">
                  <c:v>2002</c:v>
                </c:pt>
                <c:pt idx="14">
                  <c:v>2006</c:v>
                </c:pt>
                <c:pt idx="15">
                  <c:v>2010</c:v>
                </c:pt>
                <c:pt idx="16">
                  <c:v>2014</c:v>
                </c:pt>
              </c:numCache>
            </c:numRef>
          </c:xVal>
          <c:yVal>
            <c:numRef>
              <c:f>'Voter Percent'!$C$2:$C$18</c:f>
              <c:numCache>
                <c:formatCode>0.0</c:formatCode>
                <c:ptCount val="17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70.3</c:v>
                </c:pt>
                <c:pt idx="5">
                  <c:v>68.099999999999994</c:v>
                </c:pt>
                <c:pt idx="6">
                  <c:v>62.2</c:v>
                </c:pt>
                <c:pt idx="7">
                  <c:v>62.6</c:v>
                </c:pt>
                <c:pt idx="8">
                  <c:v>64.099999999999994</c:v>
                </c:pt>
                <c:pt idx="9">
                  <c:v>64.3</c:v>
                </c:pt>
                <c:pt idx="10">
                  <c:v>62.2</c:v>
                </c:pt>
                <c:pt idx="11">
                  <c:v>62.5</c:v>
                </c:pt>
                <c:pt idx="12">
                  <c:v>62.1</c:v>
                </c:pt>
                <c:pt idx="13">
                  <c:v>60.9</c:v>
                </c:pt>
                <c:pt idx="14">
                  <c:v>61.6</c:v>
                </c:pt>
                <c:pt idx="15">
                  <c:v>59.8</c:v>
                </c:pt>
                <c:pt idx="16" formatCode="General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901088"/>
        <c:axId val="371901480"/>
      </c:scatterChart>
      <c:valAx>
        <c:axId val="371901088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901480"/>
        <c:crosses val="autoZero"/>
        <c:crossBetween val="midCat"/>
        <c:majorUnit val="5"/>
      </c:valAx>
      <c:valAx>
        <c:axId val="371901480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901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Gross National Income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GNI!$A$2:$A$55</c:f>
              <c:numCache>
                <c:formatCode>General</c:formatCode>
                <c:ptCount val="54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</c:numCache>
            </c:numRef>
          </c:xVal>
          <c:yVal>
            <c:numRef>
              <c:f>GNI!$B$2:$B$55</c:f>
              <c:numCache>
                <c:formatCode>"$"#,##0_);[Red]\("$"#,##0\)</c:formatCode>
                <c:ptCount val="54"/>
                <c:pt idx="0">
                  <c:v>546400000000</c:v>
                </c:pt>
                <c:pt idx="1">
                  <c:v>566800000000</c:v>
                </c:pt>
                <c:pt idx="2">
                  <c:v>609200000000</c:v>
                </c:pt>
                <c:pt idx="3">
                  <c:v>643100000000</c:v>
                </c:pt>
                <c:pt idx="4">
                  <c:v>690700000000</c:v>
                </c:pt>
                <c:pt idx="5">
                  <c:v>749000000000</c:v>
                </c:pt>
                <c:pt idx="6">
                  <c:v>820100000000</c:v>
                </c:pt>
                <c:pt idx="7">
                  <c:v>867100000000</c:v>
                </c:pt>
                <c:pt idx="8">
                  <c:v>948600000000</c:v>
                </c:pt>
                <c:pt idx="9">
                  <c:v>1026000000000</c:v>
                </c:pt>
                <c:pt idx="10">
                  <c:v>1082300000000</c:v>
                </c:pt>
                <c:pt idx="11">
                  <c:v>1175400000000</c:v>
                </c:pt>
                <c:pt idx="12">
                  <c:v>1291000000000</c:v>
                </c:pt>
                <c:pt idx="13">
                  <c:v>1441200000000</c:v>
                </c:pt>
                <c:pt idx="14">
                  <c:v>1564300000000</c:v>
                </c:pt>
                <c:pt idx="15">
                  <c:v>1701900000000</c:v>
                </c:pt>
                <c:pt idx="16">
                  <c:v>1894400000000</c:v>
                </c:pt>
                <c:pt idx="17">
                  <c:v>2106200000000</c:v>
                </c:pt>
                <c:pt idx="18">
                  <c:v>2378200000000</c:v>
                </c:pt>
                <c:pt idx="19">
                  <c:v>2664100000000</c:v>
                </c:pt>
                <c:pt idx="20">
                  <c:v>2896700000000</c:v>
                </c:pt>
                <c:pt idx="21">
                  <c:v>3243900000000</c:v>
                </c:pt>
                <c:pt idx="22">
                  <c:v>3381500000000</c:v>
                </c:pt>
                <c:pt idx="23">
                  <c:v>3675200000000</c:v>
                </c:pt>
                <c:pt idx="24">
                  <c:v>4077000000000</c:v>
                </c:pt>
                <c:pt idx="25">
                  <c:v>4372100000000</c:v>
                </c:pt>
                <c:pt idx="26">
                  <c:v>4607100000000</c:v>
                </c:pt>
                <c:pt idx="27">
                  <c:v>4887700000000</c:v>
                </c:pt>
                <c:pt idx="28">
                  <c:v>5275300000000</c:v>
                </c:pt>
                <c:pt idx="29">
                  <c:v>5682500000000</c:v>
                </c:pt>
                <c:pt idx="30">
                  <c:v>6014300000000</c:v>
                </c:pt>
                <c:pt idx="31">
                  <c:v>6205600000000</c:v>
                </c:pt>
                <c:pt idx="32">
                  <c:v>6570400000000</c:v>
                </c:pt>
                <c:pt idx="33">
                  <c:v>6910700000000</c:v>
                </c:pt>
                <c:pt idx="34">
                  <c:v>7332600000000</c:v>
                </c:pt>
                <c:pt idx="35">
                  <c:v>7692800000000</c:v>
                </c:pt>
                <c:pt idx="36">
                  <c:v>8132000000000</c:v>
                </c:pt>
                <c:pt idx="37">
                  <c:v>8632600000000</c:v>
                </c:pt>
                <c:pt idx="38">
                  <c:v>9107400000000</c:v>
                </c:pt>
                <c:pt idx="39">
                  <c:v>9687800000000</c:v>
                </c:pt>
                <c:pt idx="40">
                  <c:v>10321800000000</c:v>
                </c:pt>
                <c:pt idx="41">
                  <c:v>10673600000000</c:v>
                </c:pt>
                <c:pt idx="42">
                  <c:v>11026100000000</c:v>
                </c:pt>
                <c:pt idx="43">
                  <c:v>11577800000000</c:v>
                </c:pt>
                <c:pt idx="44">
                  <c:v>12364100000000</c:v>
                </c:pt>
                <c:pt idx="45">
                  <c:v>13186300000000</c:v>
                </c:pt>
                <c:pt idx="46">
                  <c:v>13923500000000</c:v>
                </c:pt>
                <c:pt idx="47">
                  <c:v>14603200000000</c:v>
                </c:pt>
                <c:pt idx="48">
                  <c:v>14890600000000</c:v>
                </c:pt>
                <c:pt idx="49">
                  <c:v>14569800000000</c:v>
                </c:pt>
                <c:pt idx="50">
                  <c:v>15170300000000</c:v>
                </c:pt>
                <c:pt idx="51">
                  <c:v>15764600000000</c:v>
                </c:pt>
                <c:pt idx="52">
                  <c:v>16390500000000</c:v>
                </c:pt>
                <c:pt idx="53">
                  <c:v>16992400000000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134208"/>
        <c:axId val="439134600"/>
      </c:scatterChart>
      <c:valAx>
        <c:axId val="439134208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134600"/>
        <c:crosses val="autoZero"/>
        <c:crossBetween val="midCat"/>
        <c:majorUnit val="5"/>
      </c:valAx>
      <c:valAx>
        <c:axId val="439134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0.0,,,,&quot; T&quot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134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Average Household Income by Class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'Mean Household Income'!$E$1</c:f>
              <c:strCache>
                <c:ptCount val="1"/>
                <c:pt idx="0">
                  <c:v>Median fifth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'Mean Household Income'!$A$2:$A$48</c:f>
              <c:numCache>
                <c:formatCode>General</c:formatCode>
                <c:ptCount val="47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</c:numCache>
            </c:numRef>
          </c:xVal>
          <c:yVal>
            <c:numRef>
              <c:f>'Mean Household Income'!$E$2:$E$48</c:f>
              <c:numCache>
                <c:formatCode>_("$"* #,##0_);_("$"* \(#,##0\);_("$"* "-"??_);_(@_)</c:formatCode>
                <c:ptCount val="47"/>
                <c:pt idx="0">
                  <c:v>7077</c:v>
                </c:pt>
                <c:pt idx="1">
                  <c:v>7680</c:v>
                </c:pt>
                <c:pt idx="2">
                  <c:v>8335</c:v>
                </c:pt>
                <c:pt idx="3">
                  <c:v>8689</c:v>
                </c:pt>
                <c:pt idx="4">
                  <c:v>8965</c:v>
                </c:pt>
                <c:pt idx="5">
                  <c:v>9624</c:v>
                </c:pt>
                <c:pt idx="6">
                  <c:v>10471</c:v>
                </c:pt>
                <c:pt idx="7">
                  <c:v>11147</c:v>
                </c:pt>
                <c:pt idx="8">
                  <c:v>11724</c:v>
                </c:pt>
                <c:pt idx="9">
                  <c:v>12691</c:v>
                </c:pt>
                <c:pt idx="10">
                  <c:v>13579</c:v>
                </c:pt>
                <c:pt idx="11">
                  <c:v>14943</c:v>
                </c:pt>
                <c:pt idx="12">
                  <c:v>16428</c:v>
                </c:pt>
                <c:pt idx="13">
                  <c:v>17701</c:v>
                </c:pt>
                <c:pt idx="14">
                  <c:v>18991</c:v>
                </c:pt>
                <c:pt idx="15">
                  <c:v>20064</c:v>
                </c:pt>
                <c:pt idx="16">
                  <c:v>20986</c:v>
                </c:pt>
                <c:pt idx="17">
                  <c:v>22438</c:v>
                </c:pt>
                <c:pt idx="18">
                  <c:v>23615</c:v>
                </c:pt>
                <c:pt idx="19">
                  <c:v>24855</c:v>
                </c:pt>
                <c:pt idx="20">
                  <c:v>26055</c:v>
                </c:pt>
                <c:pt idx="21">
                  <c:v>27291</c:v>
                </c:pt>
                <c:pt idx="22">
                  <c:v>28925</c:v>
                </c:pt>
                <c:pt idx="23">
                  <c:v>29781</c:v>
                </c:pt>
                <c:pt idx="24">
                  <c:v>30148</c:v>
                </c:pt>
                <c:pt idx="25">
                  <c:v>30631</c:v>
                </c:pt>
                <c:pt idx="26">
                  <c:v>31272</c:v>
                </c:pt>
                <c:pt idx="27">
                  <c:v>32385</c:v>
                </c:pt>
                <c:pt idx="28">
                  <c:v>34106</c:v>
                </c:pt>
                <c:pt idx="29">
                  <c:v>35486</c:v>
                </c:pt>
                <c:pt idx="30">
                  <c:v>37177</c:v>
                </c:pt>
                <c:pt idx="31">
                  <c:v>38967</c:v>
                </c:pt>
                <c:pt idx="32">
                  <c:v>40750</c:v>
                </c:pt>
                <c:pt idx="33">
                  <c:v>42233</c:v>
                </c:pt>
                <c:pt idx="34">
                  <c:v>42629</c:v>
                </c:pt>
                <c:pt idx="35">
                  <c:v>42802</c:v>
                </c:pt>
                <c:pt idx="36">
                  <c:v>43588</c:v>
                </c:pt>
                <c:pt idx="37">
                  <c:v>44411</c:v>
                </c:pt>
                <c:pt idx="38">
                  <c:v>46301</c:v>
                </c:pt>
                <c:pt idx="39">
                  <c:v>48223</c:v>
                </c:pt>
                <c:pt idx="40">
                  <c:v>49968</c:v>
                </c:pt>
                <c:pt idx="41">
                  <c:v>50132</c:v>
                </c:pt>
                <c:pt idx="42">
                  <c:v>49534</c:v>
                </c:pt>
                <c:pt idx="43">
                  <c:v>49167</c:v>
                </c:pt>
                <c:pt idx="44">
                  <c:v>49842</c:v>
                </c:pt>
                <c:pt idx="45">
                  <c:v>51179</c:v>
                </c:pt>
                <c:pt idx="46">
                  <c:v>52322</c:v>
                </c:pt>
              </c:numCache>
            </c:numRef>
          </c:yVal>
          <c:smooth val="0"/>
        </c:ser>
        <c:ser>
          <c:idx val="6"/>
          <c:order val="1"/>
          <c:tx>
            <c:strRef>
              <c:f>'Mean Household Income'!$H$1</c:f>
              <c:strCache>
                <c:ptCount val="1"/>
                <c:pt idx="0">
                  <c:v>Top 5 percent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'Mean Household Income'!$A$2:$A$48</c:f>
              <c:numCache>
                <c:formatCode>General</c:formatCode>
                <c:ptCount val="47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</c:numCache>
            </c:numRef>
          </c:xVal>
          <c:yVal>
            <c:numRef>
              <c:f>'Mean Household Income'!$H$2:$H$48</c:f>
              <c:numCache>
                <c:formatCode>_("$"* #,##0_);_("$"* \(#,##0\);_("$"* "-"??_);_(@_)</c:formatCode>
                <c:ptCount val="47"/>
                <c:pt idx="0">
                  <c:v>28110</c:v>
                </c:pt>
                <c:pt idx="1">
                  <c:v>28461</c:v>
                </c:pt>
                <c:pt idx="2">
                  <c:v>31585</c:v>
                </c:pt>
                <c:pt idx="3">
                  <c:v>33281</c:v>
                </c:pt>
                <c:pt idx="4">
                  <c:v>34638</c:v>
                </c:pt>
                <c:pt idx="5">
                  <c:v>38447</c:v>
                </c:pt>
                <c:pt idx="6">
                  <c:v>41516</c:v>
                </c:pt>
                <c:pt idx="7">
                  <c:v>43355</c:v>
                </c:pt>
                <c:pt idx="8">
                  <c:v>45644</c:v>
                </c:pt>
                <c:pt idx="9">
                  <c:v>49700</c:v>
                </c:pt>
                <c:pt idx="10">
                  <c:v>54277</c:v>
                </c:pt>
                <c:pt idx="11">
                  <c:v>59486</c:v>
                </c:pt>
                <c:pt idx="12">
                  <c:v>65984</c:v>
                </c:pt>
                <c:pt idx="13">
                  <c:v>69484</c:v>
                </c:pt>
                <c:pt idx="14">
                  <c:v>75144</c:v>
                </c:pt>
                <c:pt idx="15">
                  <c:v>82697</c:v>
                </c:pt>
                <c:pt idx="16">
                  <c:v>87359</c:v>
                </c:pt>
                <c:pt idx="17">
                  <c:v>93774</c:v>
                </c:pt>
                <c:pt idx="18">
                  <c:v>102354</c:v>
                </c:pt>
                <c:pt idx="19">
                  <c:v>111024</c:v>
                </c:pt>
                <c:pt idx="20">
                  <c:v>118000</c:v>
                </c:pt>
                <c:pt idx="21">
                  <c:v>124215</c:v>
                </c:pt>
                <c:pt idx="22">
                  <c:v>138185</c:v>
                </c:pt>
                <c:pt idx="23">
                  <c:v>138756</c:v>
                </c:pt>
                <c:pt idx="24">
                  <c:v>137530</c:v>
                </c:pt>
                <c:pt idx="25">
                  <c:v>144608</c:v>
                </c:pt>
                <c:pt idx="26">
                  <c:v>173784</c:v>
                </c:pt>
                <c:pt idx="27">
                  <c:v>183044</c:v>
                </c:pt>
                <c:pt idx="28">
                  <c:v>188828</c:v>
                </c:pt>
                <c:pt idx="29">
                  <c:v>201220</c:v>
                </c:pt>
                <c:pt idx="30">
                  <c:v>215436</c:v>
                </c:pt>
                <c:pt idx="31">
                  <c:v>222283</c:v>
                </c:pt>
                <c:pt idx="32">
                  <c:v>235077</c:v>
                </c:pt>
                <c:pt idx="33">
                  <c:v>252400</c:v>
                </c:pt>
                <c:pt idx="34">
                  <c:v>260464</c:v>
                </c:pt>
                <c:pt idx="35">
                  <c:v>251010</c:v>
                </c:pt>
                <c:pt idx="36">
                  <c:v>253239</c:v>
                </c:pt>
                <c:pt idx="37">
                  <c:v>263896</c:v>
                </c:pt>
                <c:pt idx="38">
                  <c:v>281155</c:v>
                </c:pt>
                <c:pt idx="39">
                  <c:v>297405</c:v>
                </c:pt>
                <c:pt idx="40">
                  <c:v>287191</c:v>
                </c:pt>
                <c:pt idx="41">
                  <c:v>294709</c:v>
                </c:pt>
                <c:pt idx="42">
                  <c:v>295388</c:v>
                </c:pt>
                <c:pt idx="43">
                  <c:v>287201</c:v>
                </c:pt>
                <c:pt idx="44">
                  <c:v>311444</c:v>
                </c:pt>
                <c:pt idx="45">
                  <c:v>318052</c:v>
                </c:pt>
                <c:pt idx="46">
                  <c:v>322343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030400"/>
        <c:axId val="372030792"/>
      </c:scatterChart>
      <c:valAx>
        <c:axId val="372030400"/>
        <c:scaling>
          <c:orientation val="minMax"/>
          <c:max val="2015"/>
          <c:min val="196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0792"/>
        <c:crosses val="autoZero"/>
        <c:crossBetween val="midCat"/>
      </c:valAx>
      <c:valAx>
        <c:axId val="372030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0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Ratio of top 5 percent Average Household Income to Median Fifth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6"/>
          <c:order val="0"/>
          <c:tx>
            <c:strRef>
              <c:f>'Mean Household Income'!$I$1</c:f>
              <c:strCache>
                <c:ptCount val="1"/>
                <c:pt idx="0">
                  <c:v>ratio top 5 to third fifth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'Mean Household Income'!$A$2:$A$48</c:f>
              <c:numCache>
                <c:formatCode>General</c:formatCode>
                <c:ptCount val="47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</c:numCache>
            </c:numRef>
          </c:xVal>
          <c:yVal>
            <c:numRef>
              <c:f>'Mean Household Income'!$I$2:$I$48</c:f>
              <c:numCache>
                <c:formatCode>0.0</c:formatCode>
                <c:ptCount val="47"/>
                <c:pt idx="0">
                  <c:v>3.9720220432386606</c:v>
                </c:pt>
                <c:pt idx="1">
                  <c:v>3.7058593750000002</c:v>
                </c:pt>
                <c:pt idx="2">
                  <c:v>3.7894421115776846</c:v>
                </c:pt>
                <c:pt idx="3">
                  <c:v>3.8302451375302105</c:v>
                </c:pt>
                <c:pt idx="4">
                  <c:v>3.863692136084774</c:v>
                </c:pt>
                <c:pt idx="5">
                  <c:v>3.9949085619285118</c:v>
                </c:pt>
                <c:pt idx="6">
                  <c:v>3.9648553146786361</c:v>
                </c:pt>
                <c:pt idx="7">
                  <c:v>3.889387279088544</c:v>
                </c:pt>
                <c:pt idx="8">
                  <c:v>3.8932105083589219</c:v>
                </c:pt>
                <c:pt idx="9">
                  <c:v>3.9161610590182017</c:v>
                </c:pt>
                <c:pt idx="10">
                  <c:v>3.9971279181088444</c:v>
                </c:pt>
                <c:pt idx="11">
                  <c:v>3.9808606036271166</c:v>
                </c:pt>
                <c:pt idx="12">
                  <c:v>4.016557097638179</c:v>
                </c:pt>
                <c:pt idx="13">
                  <c:v>3.9254279419241849</c:v>
                </c:pt>
                <c:pt idx="14">
                  <c:v>3.9568216523616448</c:v>
                </c:pt>
                <c:pt idx="15">
                  <c:v>4.1216606858054226</c:v>
                </c:pt>
                <c:pt idx="16">
                  <c:v>4.1627275326408082</c:v>
                </c:pt>
                <c:pt idx="17">
                  <c:v>4.1792494874766026</c:v>
                </c:pt>
                <c:pt idx="18">
                  <c:v>4.3342790599195427</c:v>
                </c:pt>
                <c:pt idx="19">
                  <c:v>4.4668678334339171</c:v>
                </c:pt>
                <c:pt idx="20">
                  <c:v>4.5288812128190363</c:v>
                </c:pt>
                <c:pt idx="21">
                  <c:v>4.5515004946685718</c:v>
                </c:pt>
                <c:pt idx="22">
                  <c:v>4.777355229040622</c:v>
                </c:pt>
                <c:pt idx="23">
                  <c:v>4.6592122494207713</c:v>
                </c:pt>
                <c:pt idx="24">
                  <c:v>4.5618283136526472</c:v>
                </c:pt>
                <c:pt idx="25">
                  <c:v>4.7209689530214485</c:v>
                </c:pt>
                <c:pt idx="26">
                  <c:v>5.5571757482732158</c:v>
                </c:pt>
                <c:pt idx="27">
                  <c:v>5.6521228964026555</c:v>
                </c:pt>
                <c:pt idx="28">
                  <c:v>5.5365038409663985</c:v>
                </c:pt>
                <c:pt idx="29">
                  <c:v>5.6704052302316406</c:v>
                </c:pt>
                <c:pt idx="30">
                  <c:v>5.7948731742744171</c:v>
                </c:pt>
                <c:pt idx="31">
                  <c:v>5.7043908948597535</c:v>
                </c:pt>
                <c:pt idx="32">
                  <c:v>5.7687607361963193</c:v>
                </c:pt>
                <c:pt idx="33">
                  <c:v>5.9763691899699287</c:v>
                </c:pt>
                <c:pt idx="34">
                  <c:v>6.1100190011494524</c:v>
                </c:pt>
                <c:pt idx="35">
                  <c:v>5.8644455866548295</c:v>
                </c:pt>
                <c:pt idx="36">
                  <c:v>5.809832981554556</c:v>
                </c:pt>
                <c:pt idx="37">
                  <c:v>5.9421314539190737</c:v>
                </c:pt>
                <c:pt idx="38">
                  <c:v>6.072331051165202</c:v>
                </c:pt>
                <c:pt idx="39">
                  <c:v>6.1672853202828524</c:v>
                </c:pt>
                <c:pt idx="40">
                  <c:v>5.7474983989753445</c:v>
                </c:pt>
                <c:pt idx="41">
                  <c:v>5.878660336711083</c:v>
                </c:pt>
                <c:pt idx="42">
                  <c:v>5.9633383130778856</c:v>
                </c:pt>
                <c:pt idx="43">
                  <c:v>5.8413366689039394</c:v>
                </c:pt>
                <c:pt idx="44">
                  <c:v>6.248625657076361</c:v>
                </c:pt>
                <c:pt idx="45">
                  <c:v>6.2145020418531036</c:v>
                </c:pt>
                <c:pt idx="46">
                  <c:v>6.1607545583119911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032360"/>
        <c:axId val="372032752"/>
      </c:scatterChart>
      <c:valAx>
        <c:axId val="372032360"/>
        <c:scaling>
          <c:orientation val="minMax"/>
          <c:max val="2015"/>
          <c:min val="196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2752"/>
        <c:crosses val="autoZero"/>
        <c:crossBetween val="midCat"/>
      </c:valAx>
      <c:valAx>
        <c:axId val="372032752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2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'Federal Register'!$B$1</c:f>
              <c:strCache>
                <c:ptCount val="1"/>
                <c:pt idx="0">
                  <c:v>Number of Pages in the Federal Register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'Federal Register'!$A$2:$A$48</c:f>
              <c:numCache>
                <c:formatCode>General</c:formatCode>
                <c:ptCount val="47"/>
                <c:pt idx="0">
                  <c:v>1946</c:v>
                </c:pt>
                <c:pt idx="1">
                  <c:v>1956</c:v>
                </c:pt>
                <c:pt idx="2">
                  <c:v>1966</c:v>
                </c:pt>
                <c:pt idx="3">
                  <c:v>1969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</c:numCache>
            </c:numRef>
          </c:xVal>
          <c:yVal>
            <c:numRef>
              <c:f>'Federal Register'!$B$2:$B$48</c:f>
              <c:numCache>
                <c:formatCode>#,##0</c:formatCode>
                <c:ptCount val="47"/>
                <c:pt idx="0">
                  <c:v>14736</c:v>
                </c:pt>
                <c:pt idx="1">
                  <c:v>10528</c:v>
                </c:pt>
                <c:pt idx="2">
                  <c:v>16850</c:v>
                </c:pt>
                <c:pt idx="3">
                  <c:v>20464</c:v>
                </c:pt>
                <c:pt idx="4">
                  <c:v>25442</c:v>
                </c:pt>
                <c:pt idx="5">
                  <c:v>28920</c:v>
                </c:pt>
                <c:pt idx="6">
                  <c:v>35586</c:v>
                </c:pt>
                <c:pt idx="7">
                  <c:v>45422</c:v>
                </c:pt>
                <c:pt idx="8">
                  <c:v>60221</c:v>
                </c:pt>
                <c:pt idx="9">
                  <c:v>57072</c:v>
                </c:pt>
                <c:pt idx="10">
                  <c:v>63629</c:v>
                </c:pt>
                <c:pt idx="11">
                  <c:v>61261</c:v>
                </c:pt>
                <c:pt idx="12">
                  <c:v>77497</c:v>
                </c:pt>
                <c:pt idx="13">
                  <c:v>87012</c:v>
                </c:pt>
                <c:pt idx="14">
                  <c:v>63554</c:v>
                </c:pt>
                <c:pt idx="15">
                  <c:v>58493</c:v>
                </c:pt>
                <c:pt idx="16">
                  <c:v>57703</c:v>
                </c:pt>
                <c:pt idx="17">
                  <c:v>50997</c:v>
                </c:pt>
                <c:pt idx="18">
                  <c:v>53479</c:v>
                </c:pt>
                <c:pt idx="19">
                  <c:v>47418</c:v>
                </c:pt>
                <c:pt idx="20">
                  <c:v>49654</c:v>
                </c:pt>
                <c:pt idx="21">
                  <c:v>53376</c:v>
                </c:pt>
                <c:pt idx="22">
                  <c:v>53821</c:v>
                </c:pt>
                <c:pt idx="23">
                  <c:v>53618</c:v>
                </c:pt>
                <c:pt idx="24">
                  <c:v>67715</c:v>
                </c:pt>
                <c:pt idx="25">
                  <c:v>62919</c:v>
                </c:pt>
                <c:pt idx="26">
                  <c:v>69684</c:v>
                </c:pt>
                <c:pt idx="27">
                  <c:v>68107</c:v>
                </c:pt>
                <c:pt idx="28">
                  <c:v>68108</c:v>
                </c:pt>
                <c:pt idx="29">
                  <c:v>69368</c:v>
                </c:pt>
                <c:pt idx="30">
                  <c:v>68530</c:v>
                </c:pt>
                <c:pt idx="31">
                  <c:v>72356</c:v>
                </c:pt>
                <c:pt idx="32">
                  <c:v>73880</c:v>
                </c:pt>
                <c:pt idx="33">
                  <c:v>83093</c:v>
                </c:pt>
                <c:pt idx="34">
                  <c:v>67703</c:v>
                </c:pt>
                <c:pt idx="35">
                  <c:v>80333</c:v>
                </c:pt>
                <c:pt idx="36">
                  <c:v>75796</c:v>
                </c:pt>
                <c:pt idx="37">
                  <c:v>78852</c:v>
                </c:pt>
                <c:pt idx="38">
                  <c:v>77752</c:v>
                </c:pt>
                <c:pt idx="39">
                  <c:v>78724</c:v>
                </c:pt>
                <c:pt idx="40">
                  <c:v>74408</c:v>
                </c:pt>
                <c:pt idx="41">
                  <c:v>80700</c:v>
                </c:pt>
                <c:pt idx="42">
                  <c:v>69676</c:v>
                </c:pt>
                <c:pt idx="43">
                  <c:v>82589</c:v>
                </c:pt>
                <c:pt idx="44">
                  <c:v>82419</c:v>
                </c:pt>
                <c:pt idx="45">
                  <c:v>77249</c:v>
                </c:pt>
                <c:pt idx="46">
                  <c:v>80462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034320"/>
        <c:axId val="372034712"/>
      </c:scatterChart>
      <c:valAx>
        <c:axId val="372034320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4712"/>
        <c:crosses val="autoZero"/>
        <c:crossBetween val="midCat"/>
        <c:majorUnit val="5"/>
      </c:valAx>
      <c:valAx>
        <c:axId val="37203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4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'House Bills Passed'!$B$1</c:f>
              <c:strCache>
                <c:ptCount val="1"/>
                <c:pt idx="0">
                  <c:v>Bill Passed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'House Bills Passed'!$A$2:$A$34</c:f>
              <c:numCache>
                <c:formatCode>General</c:formatCode>
                <c:ptCount val="33"/>
                <c:pt idx="0">
                  <c:v>1950</c:v>
                </c:pt>
                <c:pt idx="1">
                  <c:v>1952</c:v>
                </c:pt>
                <c:pt idx="2">
                  <c:v>1954</c:v>
                </c:pt>
                <c:pt idx="3">
                  <c:v>1956</c:v>
                </c:pt>
                <c:pt idx="4">
                  <c:v>1958</c:v>
                </c:pt>
                <c:pt idx="5">
                  <c:v>1960</c:v>
                </c:pt>
                <c:pt idx="6">
                  <c:v>1962</c:v>
                </c:pt>
                <c:pt idx="7">
                  <c:v>1964</c:v>
                </c:pt>
                <c:pt idx="8">
                  <c:v>1966</c:v>
                </c:pt>
                <c:pt idx="9">
                  <c:v>1968</c:v>
                </c:pt>
                <c:pt idx="10">
                  <c:v>1970</c:v>
                </c:pt>
                <c:pt idx="11">
                  <c:v>1972</c:v>
                </c:pt>
                <c:pt idx="12">
                  <c:v>1974</c:v>
                </c:pt>
                <c:pt idx="13">
                  <c:v>1976</c:v>
                </c:pt>
                <c:pt idx="14">
                  <c:v>1978</c:v>
                </c:pt>
                <c:pt idx="15">
                  <c:v>1980</c:v>
                </c:pt>
                <c:pt idx="16">
                  <c:v>1982</c:v>
                </c:pt>
                <c:pt idx="17">
                  <c:v>1984</c:v>
                </c:pt>
                <c:pt idx="18">
                  <c:v>1986</c:v>
                </c:pt>
                <c:pt idx="19">
                  <c:v>1988</c:v>
                </c:pt>
                <c:pt idx="20">
                  <c:v>1990</c:v>
                </c:pt>
                <c:pt idx="21">
                  <c:v>1992</c:v>
                </c:pt>
                <c:pt idx="22">
                  <c:v>1994</c:v>
                </c:pt>
                <c:pt idx="23">
                  <c:v>1996</c:v>
                </c:pt>
                <c:pt idx="24">
                  <c:v>1998</c:v>
                </c:pt>
                <c:pt idx="25">
                  <c:v>2000</c:v>
                </c:pt>
                <c:pt idx="26">
                  <c:v>2002</c:v>
                </c:pt>
                <c:pt idx="27">
                  <c:v>2004</c:v>
                </c:pt>
                <c:pt idx="28">
                  <c:v>2006</c:v>
                </c:pt>
                <c:pt idx="29">
                  <c:v>2008</c:v>
                </c:pt>
                <c:pt idx="30">
                  <c:v>2010</c:v>
                </c:pt>
                <c:pt idx="31">
                  <c:v>2012</c:v>
                </c:pt>
                <c:pt idx="32">
                  <c:v>2014</c:v>
                </c:pt>
              </c:numCache>
            </c:numRef>
          </c:xVal>
          <c:yVal>
            <c:numRef>
              <c:f>'House Bills Passed'!$B$2:$B$34</c:f>
              <c:numCache>
                <c:formatCode>#,##0</c:formatCode>
                <c:ptCount val="33"/>
                <c:pt idx="0">
                  <c:v>2482</c:v>
                </c:pt>
                <c:pt idx="1">
                  <c:v>2008</c:v>
                </c:pt>
                <c:pt idx="2">
                  <c:v>2129</c:v>
                </c:pt>
                <c:pt idx="3">
                  <c:v>2360</c:v>
                </c:pt>
                <c:pt idx="4">
                  <c:v>2064</c:v>
                </c:pt>
                <c:pt idx="5">
                  <c:v>1636</c:v>
                </c:pt>
                <c:pt idx="6">
                  <c:v>1927</c:v>
                </c:pt>
                <c:pt idx="7">
                  <c:v>1267</c:v>
                </c:pt>
                <c:pt idx="8">
                  <c:v>1565</c:v>
                </c:pt>
                <c:pt idx="9">
                  <c:v>1213</c:v>
                </c:pt>
                <c:pt idx="10">
                  <c:v>1130</c:v>
                </c:pt>
                <c:pt idx="11">
                  <c:v>970</c:v>
                </c:pt>
                <c:pt idx="12">
                  <c:v>923</c:v>
                </c:pt>
                <c:pt idx="13">
                  <c:v>968</c:v>
                </c:pt>
                <c:pt idx="14">
                  <c:v>1027</c:v>
                </c:pt>
                <c:pt idx="15">
                  <c:v>929</c:v>
                </c:pt>
                <c:pt idx="16">
                  <c:v>704</c:v>
                </c:pt>
                <c:pt idx="17">
                  <c:v>978</c:v>
                </c:pt>
                <c:pt idx="18">
                  <c:v>973</c:v>
                </c:pt>
                <c:pt idx="19">
                  <c:v>1061</c:v>
                </c:pt>
                <c:pt idx="20">
                  <c:v>968</c:v>
                </c:pt>
                <c:pt idx="21">
                  <c:v>932</c:v>
                </c:pt>
                <c:pt idx="22">
                  <c:v>749</c:v>
                </c:pt>
                <c:pt idx="23">
                  <c:v>611</c:v>
                </c:pt>
                <c:pt idx="24">
                  <c:v>710</c:v>
                </c:pt>
                <c:pt idx="25">
                  <c:v>957</c:v>
                </c:pt>
                <c:pt idx="26" formatCode="General">
                  <c:v>677</c:v>
                </c:pt>
                <c:pt idx="27" formatCode="General">
                  <c:v>801</c:v>
                </c:pt>
                <c:pt idx="28" formatCode="General">
                  <c:v>770</c:v>
                </c:pt>
                <c:pt idx="29" formatCode="General">
                  <c:v>1101</c:v>
                </c:pt>
                <c:pt idx="30" formatCode="General">
                  <c:v>861</c:v>
                </c:pt>
                <c:pt idx="31" formatCode="General">
                  <c:v>561</c:v>
                </c:pt>
                <c:pt idx="32" formatCode="General">
                  <c:v>223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035496"/>
        <c:axId val="372035888"/>
      </c:scatterChart>
      <c:valAx>
        <c:axId val="372035496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5888"/>
        <c:crosses val="autoZero"/>
        <c:crossBetween val="midCat"/>
      </c:valAx>
      <c:valAx>
        <c:axId val="37203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5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Bills Enacted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'Bills Enacted'!$B$1</c:f>
              <c:strCache>
                <c:ptCount val="1"/>
                <c:pt idx="0">
                  <c:v>No. of bills enacted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'Bills Enacted'!$A$2:$A$33</c:f>
              <c:numCache>
                <c:formatCode>General</c:formatCode>
                <c:ptCount val="32"/>
                <c:pt idx="0">
                  <c:v>1950</c:v>
                </c:pt>
                <c:pt idx="1">
                  <c:v>1952</c:v>
                </c:pt>
                <c:pt idx="2">
                  <c:v>1954</c:v>
                </c:pt>
                <c:pt idx="3">
                  <c:v>1956</c:v>
                </c:pt>
                <c:pt idx="4">
                  <c:v>1958</c:v>
                </c:pt>
                <c:pt idx="5">
                  <c:v>1960</c:v>
                </c:pt>
                <c:pt idx="6">
                  <c:v>1962</c:v>
                </c:pt>
                <c:pt idx="7">
                  <c:v>1964</c:v>
                </c:pt>
                <c:pt idx="8">
                  <c:v>1966</c:v>
                </c:pt>
                <c:pt idx="9">
                  <c:v>1968</c:v>
                </c:pt>
                <c:pt idx="10">
                  <c:v>1970</c:v>
                </c:pt>
                <c:pt idx="11">
                  <c:v>1972</c:v>
                </c:pt>
                <c:pt idx="12">
                  <c:v>1974</c:v>
                </c:pt>
                <c:pt idx="13">
                  <c:v>1976</c:v>
                </c:pt>
                <c:pt idx="14">
                  <c:v>1978</c:v>
                </c:pt>
                <c:pt idx="15">
                  <c:v>1980</c:v>
                </c:pt>
                <c:pt idx="16">
                  <c:v>1982</c:v>
                </c:pt>
                <c:pt idx="17">
                  <c:v>1984</c:v>
                </c:pt>
                <c:pt idx="18">
                  <c:v>1986</c:v>
                </c:pt>
                <c:pt idx="19">
                  <c:v>1988</c:v>
                </c:pt>
                <c:pt idx="20">
                  <c:v>1990</c:v>
                </c:pt>
                <c:pt idx="21">
                  <c:v>1992</c:v>
                </c:pt>
                <c:pt idx="22">
                  <c:v>1994</c:v>
                </c:pt>
                <c:pt idx="23">
                  <c:v>1996</c:v>
                </c:pt>
                <c:pt idx="24">
                  <c:v>1998</c:v>
                </c:pt>
                <c:pt idx="25">
                  <c:v>2000</c:v>
                </c:pt>
                <c:pt idx="26">
                  <c:v>2002</c:v>
                </c:pt>
                <c:pt idx="27">
                  <c:v>2004</c:v>
                </c:pt>
                <c:pt idx="28">
                  <c:v>2006</c:v>
                </c:pt>
                <c:pt idx="29">
                  <c:v>2008</c:v>
                </c:pt>
                <c:pt idx="30">
                  <c:v>2010</c:v>
                </c:pt>
                <c:pt idx="31">
                  <c:v>2012</c:v>
                </c:pt>
              </c:numCache>
            </c:numRef>
          </c:xVal>
          <c:yVal>
            <c:numRef>
              <c:f>'Bills Enacted'!$B$2:$B$33</c:f>
              <c:numCache>
                <c:formatCode>#,##0</c:formatCode>
                <c:ptCount val="32"/>
                <c:pt idx="0">
                  <c:v>921</c:v>
                </c:pt>
                <c:pt idx="1">
                  <c:v>594</c:v>
                </c:pt>
                <c:pt idx="2">
                  <c:v>781</c:v>
                </c:pt>
                <c:pt idx="3">
                  <c:v>1028</c:v>
                </c:pt>
                <c:pt idx="4">
                  <c:v>936</c:v>
                </c:pt>
                <c:pt idx="5">
                  <c:v>800</c:v>
                </c:pt>
                <c:pt idx="6">
                  <c:v>885</c:v>
                </c:pt>
                <c:pt idx="7">
                  <c:v>666</c:v>
                </c:pt>
                <c:pt idx="8">
                  <c:v>810</c:v>
                </c:pt>
                <c:pt idx="9">
                  <c:v>640</c:v>
                </c:pt>
                <c:pt idx="10">
                  <c:v>695</c:v>
                </c:pt>
                <c:pt idx="11">
                  <c:v>607</c:v>
                </c:pt>
                <c:pt idx="12">
                  <c:v>649</c:v>
                </c:pt>
                <c:pt idx="13">
                  <c:v>588</c:v>
                </c:pt>
                <c:pt idx="14">
                  <c:v>634</c:v>
                </c:pt>
                <c:pt idx="15">
                  <c:v>613</c:v>
                </c:pt>
                <c:pt idx="16">
                  <c:v>473</c:v>
                </c:pt>
                <c:pt idx="17">
                  <c:v>623</c:v>
                </c:pt>
                <c:pt idx="18">
                  <c:v>664</c:v>
                </c:pt>
                <c:pt idx="19">
                  <c:v>713</c:v>
                </c:pt>
                <c:pt idx="20">
                  <c:v>650</c:v>
                </c:pt>
                <c:pt idx="21">
                  <c:v>590</c:v>
                </c:pt>
                <c:pt idx="22">
                  <c:v>465</c:v>
                </c:pt>
                <c:pt idx="23">
                  <c:v>333</c:v>
                </c:pt>
                <c:pt idx="24">
                  <c:v>394</c:v>
                </c:pt>
                <c:pt idx="25">
                  <c:v>580</c:v>
                </c:pt>
                <c:pt idx="26" formatCode="General">
                  <c:v>377</c:v>
                </c:pt>
                <c:pt idx="27" formatCode="General">
                  <c:v>498</c:v>
                </c:pt>
                <c:pt idx="28" formatCode="General">
                  <c:v>482</c:v>
                </c:pt>
                <c:pt idx="29" formatCode="General">
                  <c:v>460</c:v>
                </c:pt>
                <c:pt idx="30" formatCode="General">
                  <c:v>383</c:v>
                </c:pt>
                <c:pt idx="31" formatCode="General">
                  <c:v>283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'Bills Enacted'!$C$1</c:f>
              <c:strCache>
                <c:ptCount val="1"/>
                <c:pt idx="0">
                  <c:v>Total pages of statutes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'Bills Enacted'!$A$2:$A$33</c:f>
              <c:numCache>
                <c:formatCode>General</c:formatCode>
                <c:ptCount val="32"/>
                <c:pt idx="0">
                  <c:v>1950</c:v>
                </c:pt>
                <c:pt idx="1">
                  <c:v>1952</c:v>
                </c:pt>
                <c:pt idx="2">
                  <c:v>1954</c:v>
                </c:pt>
                <c:pt idx="3">
                  <c:v>1956</c:v>
                </c:pt>
                <c:pt idx="4">
                  <c:v>1958</c:v>
                </c:pt>
                <c:pt idx="5">
                  <c:v>1960</c:v>
                </c:pt>
                <c:pt idx="6">
                  <c:v>1962</c:v>
                </c:pt>
                <c:pt idx="7">
                  <c:v>1964</c:v>
                </c:pt>
                <c:pt idx="8">
                  <c:v>1966</c:v>
                </c:pt>
                <c:pt idx="9">
                  <c:v>1968</c:v>
                </c:pt>
                <c:pt idx="10">
                  <c:v>1970</c:v>
                </c:pt>
                <c:pt idx="11">
                  <c:v>1972</c:v>
                </c:pt>
                <c:pt idx="12">
                  <c:v>1974</c:v>
                </c:pt>
                <c:pt idx="13">
                  <c:v>1976</c:v>
                </c:pt>
                <c:pt idx="14">
                  <c:v>1978</c:v>
                </c:pt>
                <c:pt idx="15">
                  <c:v>1980</c:v>
                </c:pt>
                <c:pt idx="16">
                  <c:v>1982</c:v>
                </c:pt>
                <c:pt idx="17">
                  <c:v>1984</c:v>
                </c:pt>
                <c:pt idx="18">
                  <c:v>1986</c:v>
                </c:pt>
                <c:pt idx="19">
                  <c:v>1988</c:v>
                </c:pt>
                <c:pt idx="20">
                  <c:v>1990</c:v>
                </c:pt>
                <c:pt idx="21">
                  <c:v>1992</c:v>
                </c:pt>
                <c:pt idx="22">
                  <c:v>1994</c:v>
                </c:pt>
                <c:pt idx="23">
                  <c:v>1996</c:v>
                </c:pt>
                <c:pt idx="24">
                  <c:v>1998</c:v>
                </c:pt>
                <c:pt idx="25">
                  <c:v>2000</c:v>
                </c:pt>
                <c:pt idx="26">
                  <c:v>2002</c:v>
                </c:pt>
                <c:pt idx="27">
                  <c:v>2004</c:v>
                </c:pt>
                <c:pt idx="28">
                  <c:v>2006</c:v>
                </c:pt>
                <c:pt idx="29">
                  <c:v>2008</c:v>
                </c:pt>
                <c:pt idx="30">
                  <c:v>2010</c:v>
                </c:pt>
                <c:pt idx="31">
                  <c:v>2012</c:v>
                </c:pt>
              </c:numCache>
            </c:numRef>
          </c:xVal>
          <c:yVal>
            <c:numRef>
              <c:f>'Bills Enacted'!$C$2:$C$33</c:f>
              <c:numCache>
                <c:formatCode>#,##0</c:formatCode>
                <c:ptCount val="32"/>
                <c:pt idx="0">
                  <c:v>2314</c:v>
                </c:pt>
                <c:pt idx="1">
                  <c:v>1585</c:v>
                </c:pt>
                <c:pt idx="2">
                  <c:v>1899</c:v>
                </c:pt>
                <c:pt idx="3">
                  <c:v>1848</c:v>
                </c:pt>
                <c:pt idx="4">
                  <c:v>2435</c:v>
                </c:pt>
                <c:pt idx="5">
                  <c:v>1774</c:v>
                </c:pt>
                <c:pt idx="6">
                  <c:v>2078</c:v>
                </c:pt>
                <c:pt idx="7">
                  <c:v>1975</c:v>
                </c:pt>
                <c:pt idx="8">
                  <c:v>2912</c:v>
                </c:pt>
                <c:pt idx="9">
                  <c:v>2304</c:v>
                </c:pt>
                <c:pt idx="10">
                  <c:v>2927</c:v>
                </c:pt>
                <c:pt idx="11">
                  <c:v>2330</c:v>
                </c:pt>
                <c:pt idx="12">
                  <c:v>3443</c:v>
                </c:pt>
                <c:pt idx="13">
                  <c:v>4121</c:v>
                </c:pt>
                <c:pt idx="14">
                  <c:v>5403</c:v>
                </c:pt>
                <c:pt idx="15">
                  <c:v>4947</c:v>
                </c:pt>
                <c:pt idx="16">
                  <c:v>4343</c:v>
                </c:pt>
                <c:pt idx="17">
                  <c:v>4893</c:v>
                </c:pt>
                <c:pt idx="18">
                  <c:v>7198</c:v>
                </c:pt>
                <c:pt idx="19">
                  <c:v>4839</c:v>
                </c:pt>
                <c:pt idx="20">
                  <c:v>5767</c:v>
                </c:pt>
                <c:pt idx="21">
                  <c:v>7544</c:v>
                </c:pt>
                <c:pt idx="22">
                  <c:v>7553</c:v>
                </c:pt>
                <c:pt idx="23">
                  <c:v>6369</c:v>
                </c:pt>
                <c:pt idx="24">
                  <c:v>7269</c:v>
                </c:pt>
                <c:pt idx="25">
                  <c:v>5045</c:v>
                </c:pt>
                <c:pt idx="26">
                  <c:v>5584</c:v>
                </c:pt>
                <c:pt idx="27">
                  <c:v>6923</c:v>
                </c:pt>
                <c:pt idx="28">
                  <c:v>7323</c:v>
                </c:pt>
                <c:pt idx="29">
                  <c:v>7689</c:v>
                </c:pt>
                <c:pt idx="30">
                  <c:v>7617</c:v>
                </c:pt>
                <c:pt idx="31">
                  <c:v>2495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036672"/>
        <c:axId val="372037064"/>
      </c:scatterChart>
      <c:valAx>
        <c:axId val="372036672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7064"/>
        <c:crosses val="autoZero"/>
        <c:crossBetween val="midCat"/>
        <c:majorUnit val="5"/>
      </c:valAx>
      <c:valAx>
        <c:axId val="37203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36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Contributions for all winning Campaigns for the House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strRef>
              <c:f>'House Campaign Contributions'!$B$1</c:f>
              <c:strCache>
                <c:ptCount val="1"/>
                <c:pt idx="0">
                  <c:v>Total Contributions for all winning Campaigns for the House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'House Campaign Contributions'!$A$2:$A$18</c:f>
              <c:numCache>
                <c:formatCode>General</c:formatCode>
                <c:ptCount val="17"/>
                <c:pt idx="0">
                  <c:v>1950</c:v>
                </c:pt>
                <c:pt idx="1">
                  <c:v>1952</c:v>
                </c:pt>
                <c:pt idx="2">
                  <c:v>1956</c:v>
                </c:pt>
                <c:pt idx="3">
                  <c:v>1974</c:v>
                </c:pt>
                <c:pt idx="4">
                  <c:v>1990</c:v>
                </c:pt>
                <c:pt idx="5">
                  <c:v>1992</c:v>
                </c:pt>
                <c:pt idx="6">
                  <c:v>1994</c:v>
                </c:pt>
                <c:pt idx="7">
                  <c:v>1996</c:v>
                </c:pt>
                <c:pt idx="8">
                  <c:v>1998</c:v>
                </c:pt>
                <c:pt idx="9">
                  <c:v>2000</c:v>
                </c:pt>
                <c:pt idx="10">
                  <c:v>2002</c:v>
                </c:pt>
                <c:pt idx="11">
                  <c:v>2004</c:v>
                </c:pt>
                <c:pt idx="12">
                  <c:v>2006</c:v>
                </c:pt>
                <c:pt idx="13">
                  <c:v>2008</c:v>
                </c:pt>
                <c:pt idx="14">
                  <c:v>2010</c:v>
                </c:pt>
                <c:pt idx="15">
                  <c:v>2012</c:v>
                </c:pt>
                <c:pt idx="16">
                  <c:v>2014</c:v>
                </c:pt>
              </c:numCache>
            </c:numRef>
          </c:xVal>
          <c:yVal>
            <c:numRef>
              <c:f>'House Campaign Contributions'!$B$2:$B$18</c:f>
              <c:numCache>
                <c:formatCode>_("$"* #,##0.00_);_("$"* \(#,##0.00\);_("$"* "-"??_);_(@_)</c:formatCode>
                <c:ptCount val="17"/>
                <c:pt idx="0">
                  <c:v>1087450</c:v>
                </c:pt>
                <c:pt idx="1">
                  <c:v>2038866.1900000002</c:v>
                </c:pt>
                <c:pt idx="2">
                  <c:v>1268187.2299999997</c:v>
                </c:pt>
                <c:pt idx="3">
                  <c:v>24360000</c:v>
                </c:pt>
                <c:pt idx="4">
                  <c:v>153951950</c:v>
                </c:pt>
                <c:pt idx="5">
                  <c:v>182787273</c:v>
                </c:pt>
                <c:pt idx="6">
                  <c:v>202823382</c:v>
                </c:pt>
                <c:pt idx="7">
                  <c:v>259107150</c:v>
                </c:pt>
                <c:pt idx="8">
                  <c:v>272266128</c:v>
                </c:pt>
                <c:pt idx="9">
                  <c:v>337286524</c:v>
                </c:pt>
                <c:pt idx="10">
                  <c:v>366954091</c:v>
                </c:pt>
                <c:pt idx="11">
                  <c:v>458683751</c:v>
                </c:pt>
                <c:pt idx="12">
                  <c:v>616551971</c:v>
                </c:pt>
                <c:pt idx="13">
                  <c:v>684753481</c:v>
                </c:pt>
                <c:pt idx="14">
                  <c:v>680563971</c:v>
                </c:pt>
                <c:pt idx="15">
                  <c:v>811161953</c:v>
                </c:pt>
                <c:pt idx="16">
                  <c:v>747379928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563792"/>
        <c:axId val="282564184"/>
      </c:scatterChart>
      <c:valAx>
        <c:axId val="282563792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4184"/>
        <c:crosses val="autoZero"/>
        <c:crossBetween val="midCat"/>
      </c:valAx>
      <c:valAx>
        <c:axId val="28256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,&quot; M&quot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3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Contributions to Winning Campaigns for the House by Group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'Elite vs. Small $'!$C$4</c:f>
              <c:strCache>
                <c:ptCount val="1"/>
                <c:pt idx="0">
                  <c:v>Under $200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'Elite vs. Small $'!$B$5:$B$17</c:f>
              <c:numCache>
                <c:formatCode>General</c:formatCode>
                <c:ptCount val="13"/>
                <c:pt idx="0">
                  <c:v>1990</c:v>
                </c:pt>
                <c:pt idx="1">
                  <c:v>1992</c:v>
                </c:pt>
                <c:pt idx="2">
                  <c:v>1994</c:v>
                </c:pt>
                <c:pt idx="3">
                  <c:v>1996</c:v>
                </c:pt>
                <c:pt idx="4">
                  <c:v>1998</c:v>
                </c:pt>
                <c:pt idx="5">
                  <c:v>2000</c:v>
                </c:pt>
                <c:pt idx="6">
                  <c:v>2002</c:v>
                </c:pt>
                <c:pt idx="7">
                  <c:v>2004</c:v>
                </c:pt>
                <c:pt idx="8">
                  <c:v>2006</c:v>
                </c:pt>
                <c:pt idx="9">
                  <c:v>2008</c:v>
                </c:pt>
                <c:pt idx="10">
                  <c:v>2010</c:v>
                </c:pt>
                <c:pt idx="11">
                  <c:v>2012</c:v>
                </c:pt>
                <c:pt idx="12">
                  <c:v>2014</c:v>
                </c:pt>
              </c:numCache>
            </c:numRef>
          </c:xVal>
          <c:yVal>
            <c:numRef>
              <c:f>'Elite vs. Small $'!$C$5:$C$17</c:f>
              <c:numCache>
                <c:formatCode>_("$"* #,##0_);_("$"* \(#,##0\);_("$"* "-"??_);_(@_)</c:formatCode>
                <c:ptCount val="13"/>
                <c:pt idx="0">
                  <c:v>1182373</c:v>
                </c:pt>
                <c:pt idx="1">
                  <c:v>1770991</c:v>
                </c:pt>
                <c:pt idx="2">
                  <c:v>1839776</c:v>
                </c:pt>
                <c:pt idx="3">
                  <c:v>1956622</c:v>
                </c:pt>
                <c:pt idx="4">
                  <c:v>1526268</c:v>
                </c:pt>
                <c:pt idx="5">
                  <c:v>1609695</c:v>
                </c:pt>
                <c:pt idx="6">
                  <c:v>1266628</c:v>
                </c:pt>
                <c:pt idx="7">
                  <c:v>917068</c:v>
                </c:pt>
                <c:pt idx="8">
                  <c:v>1319430</c:v>
                </c:pt>
                <c:pt idx="9">
                  <c:v>863701</c:v>
                </c:pt>
                <c:pt idx="10">
                  <c:v>1323878</c:v>
                </c:pt>
                <c:pt idx="11">
                  <c:v>869523</c:v>
                </c:pt>
                <c:pt idx="12">
                  <c:v>717726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'Elite vs. Small $'!$D$4</c:f>
              <c:strCache>
                <c:ptCount val="1"/>
                <c:pt idx="0">
                  <c:v>Elite (Over $2700)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'Elite vs. Small $'!$B$5:$B$17</c:f>
              <c:numCache>
                <c:formatCode>General</c:formatCode>
                <c:ptCount val="13"/>
                <c:pt idx="0">
                  <c:v>1990</c:v>
                </c:pt>
                <c:pt idx="1">
                  <c:v>1992</c:v>
                </c:pt>
                <c:pt idx="2">
                  <c:v>1994</c:v>
                </c:pt>
                <c:pt idx="3">
                  <c:v>1996</c:v>
                </c:pt>
                <c:pt idx="4">
                  <c:v>1998</c:v>
                </c:pt>
                <c:pt idx="5">
                  <c:v>2000</c:v>
                </c:pt>
                <c:pt idx="6">
                  <c:v>2002</c:v>
                </c:pt>
                <c:pt idx="7">
                  <c:v>2004</c:v>
                </c:pt>
                <c:pt idx="8">
                  <c:v>2006</c:v>
                </c:pt>
                <c:pt idx="9">
                  <c:v>2008</c:v>
                </c:pt>
                <c:pt idx="10">
                  <c:v>2010</c:v>
                </c:pt>
                <c:pt idx="11">
                  <c:v>2012</c:v>
                </c:pt>
                <c:pt idx="12">
                  <c:v>2014</c:v>
                </c:pt>
              </c:numCache>
            </c:numRef>
          </c:xVal>
          <c:yVal>
            <c:numRef>
              <c:f>'Elite vs. Small $'!$D$5:$D$17</c:f>
              <c:numCache>
                <c:formatCode>_("$"* #,##0_);_("$"* \(#,##0\);_("$"* "-"??_);_(@_)</c:formatCode>
                <c:ptCount val="13"/>
                <c:pt idx="0">
                  <c:v>5241388</c:v>
                </c:pt>
                <c:pt idx="1">
                  <c:v>7747834</c:v>
                </c:pt>
                <c:pt idx="2">
                  <c:v>10720501</c:v>
                </c:pt>
                <c:pt idx="3">
                  <c:v>19613853</c:v>
                </c:pt>
                <c:pt idx="4">
                  <c:v>20575074</c:v>
                </c:pt>
                <c:pt idx="5">
                  <c:v>32126183</c:v>
                </c:pt>
                <c:pt idx="6">
                  <c:v>27766603</c:v>
                </c:pt>
                <c:pt idx="7">
                  <c:v>79704716</c:v>
                </c:pt>
                <c:pt idx="8">
                  <c:v>113824913</c:v>
                </c:pt>
                <c:pt idx="9">
                  <c:v>156066218</c:v>
                </c:pt>
                <c:pt idx="10">
                  <c:v>139609292</c:v>
                </c:pt>
                <c:pt idx="11">
                  <c:v>168737121</c:v>
                </c:pt>
                <c:pt idx="12">
                  <c:v>167340152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'Elite vs. Small $'!$E$4</c:f>
              <c:strCache>
                <c:ptCount val="1"/>
                <c:pt idx="0">
                  <c:v>Remaining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'Elite vs. Small $'!$B$5:$B$17</c:f>
              <c:numCache>
                <c:formatCode>General</c:formatCode>
                <c:ptCount val="13"/>
                <c:pt idx="0">
                  <c:v>1990</c:v>
                </c:pt>
                <c:pt idx="1">
                  <c:v>1992</c:v>
                </c:pt>
                <c:pt idx="2">
                  <c:v>1994</c:v>
                </c:pt>
                <c:pt idx="3">
                  <c:v>1996</c:v>
                </c:pt>
                <c:pt idx="4">
                  <c:v>1998</c:v>
                </c:pt>
                <c:pt idx="5">
                  <c:v>2000</c:v>
                </c:pt>
                <c:pt idx="6">
                  <c:v>2002</c:v>
                </c:pt>
                <c:pt idx="7">
                  <c:v>2004</c:v>
                </c:pt>
                <c:pt idx="8">
                  <c:v>2006</c:v>
                </c:pt>
                <c:pt idx="9">
                  <c:v>2008</c:v>
                </c:pt>
                <c:pt idx="10">
                  <c:v>2010</c:v>
                </c:pt>
                <c:pt idx="11">
                  <c:v>2012</c:v>
                </c:pt>
                <c:pt idx="12">
                  <c:v>2014</c:v>
                </c:pt>
              </c:numCache>
            </c:numRef>
          </c:xVal>
          <c:yVal>
            <c:numRef>
              <c:f>'Elite vs. Small $'!$E$5:$E$17</c:f>
              <c:numCache>
                <c:formatCode>_("$"* #,##0_);_("$"* \(#,##0\);_("$"* "-"??_);_(@_)</c:formatCode>
                <c:ptCount val="13"/>
                <c:pt idx="0">
                  <c:v>47035194</c:v>
                </c:pt>
                <c:pt idx="1">
                  <c:v>63160614</c:v>
                </c:pt>
                <c:pt idx="2">
                  <c:v>76720552</c:v>
                </c:pt>
                <c:pt idx="3">
                  <c:v>98269090</c:v>
                </c:pt>
                <c:pt idx="4">
                  <c:v>98754426</c:v>
                </c:pt>
                <c:pt idx="5">
                  <c:v>122596069</c:v>
                </c:pt>
                <c:pt idx="6">
                  <c:v>143538753</c:v>
                </c:pt>
                <c:pt idx="7">
                  <c:v>141086737</c:v>
                </c:pt>
                <c:pt idx="8">
                  <c:v>158421095</c:v>
                </c:pt>
                <c:pt idx="9">
                  <c:v>181825379</c:v>
                </c:pt>
                <c:pt idx="10">
                  <c:v>174119084</c:v>
                </c:pt>
                <c:pt idx="11">
                  <c:v>187553748</c:v>
                </c:pt>
                <c:pt idx="12">
                  <c:v>160016226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'Elite vs. Small $'!$F$3:$F$4</c:f>
              <c:strCache>
                <c:ptCount val="2"/>
                <c:pt idx="0">
                  <c:v>PAC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'Elite vs. Small $'!$B$5:$B$17</c:f>
              <c:numCache>
                <c:formatCode>General</c:formatCode>
                <c:ptCount val="13"/>
                <c:pt idx="0">
                  <c:v>1990</c:v>
                </c:pt>
                <c:pt idx="1">
                  <c:v>1992</c:v>
                </c:pt>
                <c:pt idx="2">
                  <c:v>1994</c:v>
                </c:pt>
                <c:pt idx="3">
                  <c:v>1996</c:v>
                </c:pt>
                <c:pt idx="4">
                  <c:v>1998</c:v>
                </c:pt>
                <c:pt idx="5">
                  <c:v>2000</c:v>
                </c:pt>
                <c:pt idx="6">
                  <c:v>2002</c:v>
                </c:pt>
                <c:pt idx="7">
                  <c:v>2004</c:v>
                </c:pt>
                <c:pt idx="8">
                  <c:v>2006</c:v>
                </c:pt>
                <c:pt idx="9">
                  <c:v>2008</c:v>
                </c:pt>
                <c:pt idx="10">
                  <c:v>2010</c:v>
                </c:pt>
                <c:pt idx="11">
                  <c:v>2012</c:v>
                </c:pt>
                <c:pt idx="12">
                  <c:v>2014</c:v>
                </c:pt>
              </c:numCache>
            </c:numRef>
          </c:xVal>
          <c:yVal>
            <c:numRef>
              <c:f>'Elite vs. Small $'!$F$5:$F$17</c:f>
              <c:numCache>
                <c:formatCode>_("$"* #,##0_);_("$"* \(#,##0\);_("$"* "-"??_);_(@_)</c:formatCode>
                <c:ptCount val="13"/>
                <c:pt idx="0">
                  <c:v>100492995</c:v>
                </c:pt>
                <c:pt idx="1">
                  <c:v>110107834</c:v>
                </c:pt>
                <c:pt idx="2">
                  <c:v>113542553</c:v>
                </c:pt>
                <c:pt idx="3">
                  <c:v>139267585</c:v>
                </c:pt>
                <c:pt idx="4">
                  <c:v>151410360</c:v>
                </c:pt>
                <c:pt idx="5">
                  <c:v>180954577</c:v>
                </c:pt>
                <c:pt idx="6">
                  <c:v>194382107</c:v>
                </c:pt>
                <c:pt idx="7">
                  <c:v>236975230</c:v>
                </c:pt>
                <c:pt idx="8">
                  <c:v>342986533</c:v>
                </c:pt>
                <c:pt idx="9">
                  <c:v>345998183</c:v>
                </c:pt>
                <c:pt idx="10">
                  <c:v>365511717</c:v>
                </c:pt>
                <c:pt idx="11">
                  <c:v>454001561</c:v>
                </c:pt>
                <c:pt idx="12">
                  <c:v>419305824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564968"/>
        <c:axId val="282565360"/>
      </c:scatterChart>
      <c:valAx>
        <c:axId val="282564968"/>
        <c:scaling>
          <c:orientation val="minMax"/>
          <c:max val="201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5360"/>
        <c:crosses val="autoZero"/>
        <c:crossBetween val="midCat"/>
      </c:valAx>
      <c:valAx>
        <c:axId val="28256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,&quot; M&quot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4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Ratio of Total Contributions over $2700 to</a:t>
            </a:r>
            <a:r>
              <a:rPr lang="en-US" b="1" baseline="0"/>
              <a:t> those under $200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'Elite vs. Small $'!$G$2</c:f>
              <c:strCache>
                <c:ptCount val="1"/>
                <c:pt idx="0">
                  <c:v>Elite to Ordinary Contribution Ratio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'Elite vs. Small $'!$B$5:$B$17</c:f>
              <c:numCache>
                <c:formatCode>General</c:formatCode>
                <c:ptCount val="13"/>
                <c:pt idx="0">
                  <c:v>1990</c:v>
                </c:pt>
                <c:pt idx="1">
                  <c:v>1992</c:v>
                </c:pt>
                <c:pt idx="2">
                  <c:v>1994</c:v>
                </c:pt>
                <c:pt idx="3">
                  <c:v>1996</c:v>
                </c:pt>
                <c:pt idx="4">
                  <c:v>1998</c:v>
                </c:pt>
                <c:pt idx="5">
                  <c:v>2000</c:v>
                </c:pt>
                <c:pt idx="6">
                  <c:v>2002</c:v>
                </c:pt>
                <c:pt idx="7">
                  <c:v>2004</c:v>
                </c:pt>
                <c:pt idx="8">
                  <c:v>2006</c:v>
                </c:pt>
                <c:pt idx="9">
                  <c:v>2008</c:v>
                </c:pt>
                <c:pt idx="10">
                  <c:v>2010</c:v>
                </c:pt>
                <c:pt idx="11">
                  <c:v>2012</c:v>
                </c:pt>
                <c:pt idx="12">
                  <c:v>2014</c:v>
                </c:pt>
              </c:numCache>
            </c:numRef>
          </c:xVal>
          <c:yVal>
            <c:numRef>
              <c:f>'Elite vs. Small $'!$G$5:$G$17</c:f>
              <c:numCache>
                <c:formatCode>0.0</c:formatCode>
                <c:ptCount val="13"/>
                <c:pt idx="0">
                  <c:v>4.4329395207772846</c:v>
                </c:pt>
                <c:pt idx="1">
                  <c:v>4.3748579185326184</c:v>
                </c:pt>
                <c:pt idx="2">
                  <c:v>5.8270686213973875</c:v>
                </c:pt>
                <c:pt idx="3">
                  <c:v>10.024344508034766</c:v>
                </c:pt>
                <c:pt idx="4">
                  <c:v>13.480642980131929</c:v>
                </c:pt>
                <c:pt idx="5">
                  <c:v>19.957931782107792</c:v>
                </c:pt>
                <c:pt idx="6">
                  <c:v>21.921671556289613</c:v>
                </c:pt>
                <c:pt idx="7">
                  <c:v>86.912547379256495</c:v>
                </c:pt>
                <c:pt idx="8">
                  <c:v>86.268246894492322</c:v>
                </c:pt>
                <c:pt idx="9">
                  <c:v>180.69472884713576</c:v>
                </c:pt>
                <c:pt idx="10">
                  <c:v>105.45480172644307</c:v>
                </c:pt>
                <c:pt idx="11">
                  <c:v>194.05711062272073</c:v>
                </c:pt>
                <c:pt idx="12">
                  <c:v>233.15325346998716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566144"/>
        <c:axId val="282566536"/>
      </c:scatterChart>
      <c:valAx>
        <c:axId val="282566144"/>
        <c:scaling>
          <c:orientation val="minMax"/>
          <c:max val="201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6536"/>
        <c:crosses val="autoZero"/>
        <c:crossBetween val="midCat"/>
      </c:valAx>
      <c:valAx>
        <c:axId val="28256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6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Gap between Expenditures &amp; Contributions to Winning  Campaigns</a:t>
            </a:r>
            <a:endParaRPr lang="en-US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'Expense-Contributions'!$D$1</c:f>
              <c:strCache>
                <c:ptCount val="1"/>
                <c:pt idx="0">
                  <c:v>Difference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'Expense-Contributions'!$A$2:$A$14</c:f>
              <c:numCache>
                <c:formatCode>General</c:formatCode>
                <c:ptCount val="13"/>
                <c:pt idx="0">
                  <c:v>1974</c:v>
                </c:pt>
                <c:pt idx="1">
                  <c:v>1990</c:v>
                </c:pt>
                <c:pt idx="2">
                  <c:v>1992</c:v>
                </c:pt>
                <c:pt idx="3">
                  <c:v>1994</c:v>
                </c:pt>
                <c:pt idx="4">
                  <c:v>1996</c:v>
                </c:pt>
                <c:pt idx="5">
                  <c:v>1998</c:v>
                </c:pt>
                <c:pt idx="6">
                  <c:v>2000</c:v>
                </c:pt>
                <c:pt idx="7">
                  <c:v>2002</c:v>
                </c:pt>
                <c:pt idx="8">
                  <c:v>2004</c:v>
                </c:pt>
                <c:pt idx="9">
                  <c:v>2006</c:v>
                </c:pt>
                <c:pt idx="10">
                  <c:v>2008</c:v>
                </c:pt>
                <c:pt idx="11">
                  <c:v>2010</c:v>
                </c:pt>
                <c:pt idx="12">
                  <c:v>2012</c:v>
                </c:pt>
              </c:numCache>
            </c:numRef>
          </c:xVal>
          <c:yVal>
            <c:numRef>
              <c:f>'Expense-Contributions'!$D$2:$D$14</c:f>
              <c:numCache>
                <c:formatCode>_(* #,##0.00_);_(* \(#,##0.00\);_(* "-"??_);_(@_)</c:formatCode>
                <c:ptCount val="13"/>
                <c:pt idx="0">
                  <c:v>19691125</c:v>
                </c:pt>
                <c:pt idx="1">
                  <c:v>81178592</c:v>
                </c:pt>
                <c:pt idx="2">
                  <c:v>147022434</c:v>
                </c:pt>
                <c:pt idx="3">
                  <c:v>143365903</c:v>
                </c:pt>
                <c:pt idx="4">
                  <c:v>163554816</c:v>
                </c:pt>
                <c:pt idx="5">
                  <c:v>124955751</c:v>
                </c:pt>
                <c:pt idx="6">
                  <c:v>177506975</c:v>
                </c:pt>
                <c:pt idx="7">
                  <c:v>159032066</c:v>
                </c:pt>
                <c:pt idx="8">
                  <c:v>122799434</c:v>
                </c:pt>
                <c:pt idx="9">
                  <c:v>135178097</c:v>
                </c:pt>
                <c:pt idx="10">
                  <c:v>123248231</c:v>
                </c:pt>
                <c:pt idx="11">
                  <c:v>248857804</c:v>
                </c:pt>
                <c:pt idx="12">
                  <c:v>112393251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569280"/>
        <c:axId val="282569672"/>
      </c:scatterChart>
      <c:valAx>
        <c:axId val="282569280"/>
        <c:scaling>
          <c:orientation val="minMax"/>
          <c:max val="201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9672"/>
        <c:crosses val="autoZero"/>
        <c:crossBetween val="midCat"/>
      </c:valAx>
      <c:valAx>
        <c:axId val="282569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,&quot; M&quot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9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Number of Registered Lobbyists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Lobbyists!$B$1</c:f>
              <c:strCache>
                <c:ptCount val="1"/>
                <c:pt idx="0">
                  <c:v>Number of Registered Lobbyists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Lobbyists!$A$2:$A$32</c:f>
              <c:numCache>
                <c:formatCode>General</c:formatCode>
                <c:ptCount val="3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1964</c:v>
                </c:pt>
                <c:pt idx="12">
                  <c:v>1971</c:v>
                </c:pt>
                <c:pt idx="13">
                  <c:v>1982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xVal>
          <c:yVal>
            <c:numRef>
              <c:f>Lobbyists!$B$2:$B$32</c:f>
              <c:numCache>
                <c:formatCode>General</c:formatCode>
                <c:ptCount val="31"/>
                <c:pt idx="0">
                  <c:v>430</c:v>
                </c:pt>
                <c:pt idx="1">
                  <c:v>342</c:v>
                </c:pt>
                <c:pt idx="2">
                  <c:v>204</c:v>
                </c:pt>
                <c:pt idx="3">
                  <c:v>296</c:v>
                </c:pt>
                <c:pt idx="4">
                  <c:v>413</c:v>
                </c:pt>
                <c:pt idx="5">
                  <c:v>383</c:v>
                </c:pt>
                <c:pt idx="6">
                  <c:v>347</c:v>
                </c:pt>
                <c:pt idx="7">
                  <c:v>392</c:v>
                </c:pt>
                <c:pt idx="8">
                  <c:v>337</c:v>
                </c:pt>
                <c:pt idx="9">
                  <c:v>393</c:v>
                </c:pt>
                <c:pt idx="10">
                  <c:v>215</c:v>
                </c:pt>
                <c:pt idx="11">
                  <c:v>255</c:v>
                </c:pt>
                <c:pt idx="12">
                  <c:v>175</c:v>
                </c:pt>
                <c:pt idx="13" formatCode="#,##0">
                  <c:v>2444</c:v>
                </c:pt>
                <c:pt idx="14" formatCode="#,##0">
                  <c:v>10405</c:v>
                </c:pt>
                <c:pt idx="15" formatCode="#,##0">
                  <c:v>12931</c:v>
                </c:pt>
                <c:pt idx="16" formatCode="#,##0">
                  <c:v>12537</c:v>
                </c:pt>
                <c:pt idx="17" formatCode="#,##0">
                  <c:v>11832</c:v>
                </c:pt>
                <c:pt idx="18" formatCode="#,##0">
                  <c:v>12114</c:v>
                </c:pt>
                <c:pt idx="19" formatCode="#,##0">
                  <c:v>12909</c:v>
                </c:pt>
                <c:pt idx="20" formatCode="#,##0">
                  <c:v>13166</c:v>
                </c:pt>
                <c:pt idx="21" formatCode="#,##0">
                  <c:v>14072</c:v>
                </c:pt>
                <c:pt idx="22" formatCode="#,##0">
                  <c:v>14486</c:v>
                </c:pt>
                <c:pt idx="23" formatCode="#,##0">
                  <c:v>14829</c:v>
                </c:pt>
                <c:pt idx="24" formatCode="#,##0">
                  <c:v>14171</c:v>
                </c:pt>
                <c:pt idx="25" formatCode="#,##0">
                  <c:v>13766</c:v>
                </c:pt>
                <c:pt idx="26" formatCode="#,##0">
                  <c:v>12948</c:v>
                </c:pt>
                <c:pt idx="27" formatCode="#,##0">
                  <c:v>12627</c:v>
                </c:pt>
                <c:pt idx="28" formatCode="#,##0">
                  <c:v>12185</c:v>
                </c:pt>
                <c:pt idx="29" formatCode="#,##0">
                  <c:v>12109</c:v>
                </c:pt>
                <c:pt idx="30" formatCode="#,##0">
                  <c:v>11800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570456"/>
        <c:axId val="371895208"/>
      </c:scatterChart>
      <c:valAx>
        <c:axId val="282570456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895208"/>
        <c:crosses val="autoZero"/>
        <c:crossBetween val="midCat"/>
        <c:majorUnit val="5"/>
      </c:valAx>
      <c:valAx>
        <c:axId val="37189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70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Spending on Lobbying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Lobbyists!$C$1</c:f>
              <c:strCache>
                <c:ptCount val="1"/>
                <c:pt idx="0">
                  <c:v>Total Spending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Lobbyists!$A$2:$A$32</c:f>
              <c:numCache>
                <c:formatCode>General</c:formatCode>
                <c:ptCount val="3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1964</c:v>
                </c:pt>
                <c:pt idx="12">
                  <c:v>1971</c:v>
                </c:pt>
                <c:pt idx="13">
                  <c:v>1982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xVal>
          <c:yVal>
            <c:numRef>
              <c:f>Lobbyists!$C$2:$C$32</c:f>
              <c:numCache>
                <c:formatCode>General</c:formatCode>
                <c:ptCount val="31"/>
                <c:pt idx="14" formatCode="&quot;$&quot;#,##0_);[Red]\(&quot;$&quot;#,##0\)">
                  <c:v>1450000000</c:v>
                </c:pt>
                <c:pt idx="15" formatCode="&quot;$&quot;#,##0_);[Red]\(&quot;$&quot;#,##0\)">
                  <c:v>1450000000</c:v>
                </c:pt>
                <c:pt idx="16" formatCode="&quot;$&quot;#,##0_);[Red]\(&quot;$&quot;#,##0\)">
                  <c:v>1570000000</c:v>
                </c:pt>
                <c:pt idx="17" formatCode="&quot;$&quot;#,##0_);[Red]\(&quot;$&quot;#,##0\)">
                  <c:v>1640000000</c:v>
                </c:pt>
                <c:pt idx="18" formatCode="&quot;$&quot;#,##0_);[Red]\(&quot;$&quot;#,##0\)">
                  <c:v>1830000000</c:v>
                </c:pt>
                <c:pt idx="19" formatCode="&quot;$&quot;#,##0_);[Red]\(&quot;$&quot;#,##0\)">
                  <c:v>2060000000</c:v>
                </c:pt>
                <c:pt idx="20" formatCode="&quot;$&quot;#,##0_);[Red]\(&quot;$&quot;#,##0\)">
                  <c:v>2190000000</c:v>
                </c:pt>
                <c:pt idx="21" formatCode="&quot;$&quot;#,##0_);[Red]\(&quot;$&quot;#,##0\)">
                  <c:v>2440000000</c:v>
                </c:pt>
                <c:pt idx="22" formatCode="&quot;$&quot;#,##0_);[Red]\(&quot;$&quot;#,##0\)">
                  <c:v>2630000000</c:v>
                </c:pt>
                <c:pt idx="23" formatCode="&quot;$&quot;#,##0_);[Red]\(&quot;$&quot;#,##0\)">
                  <c:v>2870000000</c:v>
                </c:pt>
                <c:pt idx="24" formatCode="&quot;$&quot;#,##0_);[Red]\(&quot;$&quot;#,##0\)">
                  <c:v>3300000000</c:v>
                </c:pt>
                <c:pt idx="25" formatCode="&quot;$&quot;#,##0_);[Red]\(&quot;$&quot;#,##0\)">
                  <c:v>3500000000</c:v>
                </c:pt>
                <c:pt idx="26" formatCode="&quot;$&quot;#,##0_);[Red]\(&quot;$&quot;#,##0\)">
                  <c:v>3520000000</c:v>
                </c:pt>
                <c:pt idx="27" formatCode="&quot;$&quot;#,##0_);[Red]\(&quot;$&quot;#,##0\)">
                  <c:v>3330000000</c:v>
                </c:pt>
                <c:pt idx="28" formatCode="&quot;$&quot;#,##0_);[Red]\(&quot;$&quot;#,##0\)">
                  <c:v>3310000000</c:v>
                </c:pt>
                <c:pt idx="29" formatCode="&quot;$&quot;#,##0_);[Red]\(&quot;$&quot;#,##0\)">
                  <c:v>3240000000</c:v>
                </c:pt>
                <c:pt idx="30" formatCode="&quot;$&quot;#,##0_);[Red]\(&quot;$&quot;#,##0\)">
                  <c:v>3240000000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895992"/>
        <c:axId val="371896384"/>
      </c:scatterChart>
      <c:valAx>
        <c:axId val="371895992"/>
        <c:scaling>
          <c:orientation val="minMax"/>
          <c:max val="2015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896384"/>
        <c:crosses val="autoZero"/>
        <c:crossBetween val="midCat"/>
        <c:majorUnit val="5"/>
      </c:valAx>
      <c:valAx>
        <c:axId val="37189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0.0,,,&quot; B&quot;;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895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Cost per Lobbyist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Lobbyists!$C$1</c:f>
              <c:strCache>
                <c:ptCount val="1"/>
                <c:pt idx="0">
                  <c:v>Total Spending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Lobbyists!$A$2:$A$32</c:f>
              <c:numCache>
                <c:formatCode>General</c:formatCode>
                <c:ptCount val="3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1964</c:v>
                </c:pt>
                <c:pt idx="12">
                  <c:v>1971</c:v>
                </c:pt>
                <c:pt idx="13">
                  <c:v>1982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xVal>
          <c:yVal>
            <c:numRef>
              <c:f>Lobbyists!$D$2:$D$32</c:f>
              <c:numCache>
                <c:formatCode>General</c:formatCode>
                <c:ptCount val="31"/>
                <c:pt idx="14" formatCode="_(&quot;$&quot;* #,##0_);_(&quot;$&quot;* \(#,##0\);_(&quot;$&quot;* &quot;-&quot;??_);_(@_)">
                  <c:v>139356.07880826524</c:v>
                </c:pt>
                <c:pt idx="15" formatCode="_(&quot;$&quot;* #,##0_);_(&quot;$&quot;* \(#,##0\);_(&quot;$&quot;* &quot;-&quot;??_);_(@_)">
                  <c:v>112133.63235635294</c:v>
                </c:pt>
                <c:pt idx="16" formatCode="_(&quot;$&quot;* #,##0_);_(&quot;$&quot;* \(#,##0\);_(&quot;$&quot;* &quot;-&quot;??_);_(@_)">
                  <c:v>125229.32120922071</c:v>
                </c:pt>
                <c:pt idx="17" formatCode="_(&quot;$&quot;* #,##0_);_(&quot;$&quot;* \(#,##0\);_(&quot;$&quot;* &quot;-&quot;??_);_(@_)">
                  <c:v>138607.16700473294</c:v>
                </c:pt>
                <c:pt idx="18" formatCode="_(&quot;$&quot;* #,##0_);_(&quot;$&quot;* \(#,##0\);_(&quot;$&quot;* &quot;-&quot;??_);_(@_)">
                  <c:v>151064.88360574542</c:v>
                </c:pt>
                <c:pt idx="19" formatCode="_(&quot;$&quot;* #,##0_);_(&quot;$&quot;* \(#,##0\);_(&quot;$&quot;* &quot;-&quot;??_);_(@_)">
                  <c:v>159578.58858160974</c:v>
                </c:pt>
                <c:pt idx="20" formatCode="_(&quot;$&quot;* #,##0_);_(&quot;$&quot;* \(#,##0\);_(&quot;$&quot;* &quot;-&quot;??_);_(@_)">
                  <c:v>166337.53607777608</c:v>
                </c:pt>
                <c:pt idx="21" formatCode="_(&quot;$&quot;* #,##0_);_(&quot;$&quot;* \(#,##0\);_(&quot;$&quot;* &quot;-&quot;??_);_(@_)">
                  <c:v>173393.97384877771</c:v>
                </c:pt>
                <c:pt idx="22" formatCode="_(&quot;$&quot;* #,##0_);_(&quot;$&quot;* \(#,##0\);_(&quot;$&quot;* &quot;-&quot;??_);_(@_)">
                  <c:v>181554.60444567169</c:v>
                </c:pt>
                <c:pt idx="23" formatCode="_(&quot;$&quot;* #,##0_);_(&quot;$&quot;* \(#,##0\);_(&quot;$&quot;* &quot;-&quot;??_);_(@_)">
                  <c:v>193539.68575089352</c:v>
                </c:pt>
                <c:pt idx="24" formatCode="_(&quot;$&quot;* #,##0_);_(&quot;$&quot;* \(#,##0\);_(&quot;$&quot;* &quot;-&quot;??_);_(@_)">
                  <c:v>232869.94566367933</c:v>
                </c:pt>
                <c:pt idx="25" formatCode="_(&quot;$&quot;* #,##0_);_(&quot;$&quot;* \(#,##0\);_(&quot;$&quot;* &quot;-&quot;??_);_(@_)">
                  <c:v>254249.60046491356</c:v>
                </c:pt>
                <c:pt idx="26" formatCode="_(&quot;$&quot;* #,##0_);_(&quot;$&quot;* \(#,##0\);_(&quot;$&quot;* &quot;-&quot;??_);_(@_)">
                  <c:v>271856.65739882609</c:v>
                </c:pt>
                <c:pt idx="27" formatCode="_(&quot;$&quot;* #,##0_);_(&quot;$&quot;* \(#,##0\);_(&quot;$&quot;* &quot;-&quot;??_);_(@_)">
                  <c:v>263720.59871703491</c:v>
                </c:pt>
                <c:pt idx="28" formatCode="_(&quot;$&quot;* #,##0_);_(&quot;$&quot;* \(#,##0\);_(&quot;$&quot;* &quot;-&quot;??_);_(@_)">
                  <c:v>271645.46573656134</c:v>
                </c:pt>
                <c:pt idx="29" formatCode="_(&quot;$&quot;* #,##0_);_(&quot;$&quot;* \(#,##0\);_(&quot;$&quot;* &quot;-&quot;??_);_(@_)">
                  <c:v>267569.57634817075</c:v>
                </c:pt>
                <c:pt idx="30" formatCode="_(&quot;$&quot;* #,##0_);_(&quot;$&quot;* \(#,##0\);_(&quot;$&quot;* &quot;-&quot;??_);_(@_)">
                  <c:v>274576.27118644066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897168"/>
        <c:axId val="371897560"/>
      </c:scatterChart>
      <c:valAx>
        <c:axId val="371897168"/>
        <c:scaling>
          <c:orientation val="minMax"/>
          <c:max val="2015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897560"/>
        <c:crosses val="autoZero"/>
        <c:crossBetween val="midCat"/>
        <c:majorUnit val="5"/>
      </c:valAx>
      <c:valAx>
        <c:axId val="37189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89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Elite</a:t>
            </a:r>
            <a:r>
              <a:rPr lang="en-US" b="1" baseline="0"/>
              <a:t> Political Investment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'Total Elite Investment'!$A$1</c:f>
              <c:strCache>
                <c:ptCount val="1"/>
                <c:pt idx="0">
                  <c:v>Year</c:v>
                </c:pt>
              </c:strCache>
            </c:strRef>
          </c:tx>
          <c:spPr>
            <a:solidFill>
              <a:schemeClr val="accent1"/>
            </a:solidFill>
            <a:ln w="76200">
              <a:solidFill>
                <a:schemeClr val="accent1"/>
              </a:solidFill>
            </a:ln>
            <a:effectLst/>
          </c:spPr>
          <c:val>
            <c:numRef>
              <c:f>'Total Elite Investment'!$A$2:$A$14</c:f>
              <c:numCache>
                <c:formatCode>General</c:formatCode>
                <c:ptCount val="13"/>
                <c:pt idx="0">
                  <c:v>1990</c:v>
                </c:pt>
                <c:pt idx="1">
                  <c:v>1992</c:v>
                </c:pt>
                <c:pt idx="2">
                  <c:v>1994</c:v>
                </c:pt>
                <c:pt idx="3">
                  <c:v>1996</c:v>
                </c:pt>
                <c:pt idx="4">
                  <c:v>1998</c:v>
                </c:pt>
                <c:pt idx="5">
                  <c:v>2000</c:v>
                </c:pt>
                <c:pt idx="6">
                  <c:v>2002</c:v>
                </c:pt>
                <c:pt idx="7">
                  <c:v>2004</c:v>
                </c:pt>
                <c:pt idx="8">
                  <c:v>2006</c:v>
                </c:pt>
                <c:pt idx="9">
                  <c:v>2008</c:v>
                </c:pt>
                <c:pt idx="10">
                  <c:v>2010</c:v>
                </c:pt>
                <c:pt idx="11">
                  <c:v>2012</c:v>
                </c:pt>
                <c:pt idx="12">
                  <c:v>2014</c:v>
                </c:pt>
              </c:numCache>
            </c:numRef>
          </c:val>
        </c:ser>
        <c:ser>
          <c:idx val="1"/>
          <c:order val="1"/>
          <c:tx>
            <c:strRef>
              <c:f>'Total Elite Investment'!$B$1</c:f>
              <c:strCache>
                <c:ptCount val="1"/>
                <c:pt idx="0">
                  <c:v>Elite yearly over $2700</c:v>
                </c:pt>
              </c:strCache>
            </c:strRef>
          </c:tx>
          <c:spPr>
            <a:solidFill>
              <a:srgbClr val="C00000">
                <a:alpha val="50000"/>
              </a:srgbClr>
            </a:solidFill>
            <a:ln>
              <a:noFill/>
            </a:ln>
            <a:effectLst/>
          </c:spPr>
          <c:val>
            <c:numRef>
              <c:f>'Total Elite Investment'!$B$2:$B$14</c:f>
              <c:numCache>
                <c:formatCode>_("$"* #,##0_);_("$"* \(#,##0\);_("$"* "-"??_);_(@_)</c:formatCode>
                <c:ptCount val="13"/>
                <c:pt idx="0">
                  <c:v>2620694</c:v>
                </c:pt>
                <c:pt idx="1">
                  <c:v>3873917</c:v>
                </c:pt>
                <c:pt idx="2">
                  <c:v>5360250.5</c:v>
                </c:pt>
                <c:pt idx="3">
                  <c:v>9806926.5</c:v>
                </c:pt>
                <c:pt idx="4">
                  <c:v>10287537</c:v>
                </c:pt>
                <c:pt idx="5">
                  <c:v>16063091.5</c:v>
                </c:pt>
                <c:pt idx="6">
                  <c:v>13883301.5</c:v>
                </c:pt>
                <c:pt idx="7">
                  <c:v>39852358</c:v>
                </c:pt>
                <c:pt idx="8">
                  <c:v>56912456.5</c:v>
                </c:pt>
                <c:pt idx="9">
                  <c:v>78033109</c:v>
                </c:pt>
                <c:pt idx="10">
                  <c:v>69804646</c:v>
                </c:pt>
                <c:pt idx="11">
                  <c:v>84368560.5</c:v>
                </c:pt>
                <c:pt idx="12">
                  <c:v>83670076</c:v>
                </c:pt>
              </c:numCache>
            </c:numRef>
          </c:val>
        </c:ser>
        <c:ser>
          <c:idx val="2"/>
          <c:order val="2"/>
          <c:tx>
            <c:strRef>
              <c:f>'Total Elite Investment'!$C$1</c:f>
              <c:strCache>
                <c:ptCount val="1"/>
                <c:pt idx="0">
                  <c:v>PAC Yearly</c:v>
                </c:pt>
              </c:strCache>
            </c:strRef>
          </c:tx>
          <c:spPr>
            <a:solidFill>
              <a:schemeClr val="bg2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'Total Elite Investment'!$C$2:$C$14</c:f>
              <c:numCache>
                <c:formatCode>_("$"* #,##0_);_("$"* \(#,##0\);_("$"* "-"??_);_(@_)</c:formatCode>
                <c:ptCount val="13"/>
                <c:pt idx="0">
                  <c:v>50246497.5</c:v>
                </c:pt>
                <c:pt idx="1">
                  <c:v>55053917</c:v>
                </c:pt>
                <c:pt idx="2">
                  <c:v>56771276.5</c:v>
                </c:pt>
                <c:pt idx="3">
                  <c:v>69633792.5</c:v>
                </c:pt>
                <c:pt idx="4">
                  <c:v>75705180</c:v>
                </c:pt>
                <c:pt idx="5">
                  <c:v>90477288.5</c:v>
                </c:pt>
                <c:pt idx="6">
                  <c:v>97191053.5</c:v>
                </c:pt>
                <c:pt idx="7">
                  <c:v>118487615</c:v>
                </c:pt>
                <c:pt idx="8">
                  <c:v>171493266.5</c:v>
                </c:pt>
                <c:pt idx="9">
                  <c:v>172999091.5</c:v>
                </c:pt>
                <c:pt idx="10">
                  <c:v>182755858.5</c:v>
                </c:pt>
                <c:pt idx="11">
                  <c:v>227000780.5</c:v>
                </c:pt>
                <c:pt idx="12">
                  <c:v>209652912</c:v>
                </c:pt>
              </c:numCache>
            </c:numRef>
          </c:val>
        </c:ser>
        <c:ser>
          <c:idx val="3"/>
          <c:order val="3"/>
          <c:tx>
            <c:strRef>
              <c:f>'Total Elite Investment'!$D$1</c:f>
              <c:strCache>
                <c:ptCount val="1"/>
                <c:pt idx="0">
                  <c:v>Lobbying</c:v>
                </c:pt>
              </c:strCache>
            </c:strRef>
          </c:tx>
          <c:spPr>
            <a:solidFill>
              <a:schemeClr val="accent6">
                <a:alpha val="50000"/>
              </a:schemeClr>
            </a:solidFill>
            <a:ln>
              <a:noFill/>
            </a:ln>
            <a:effectLst/>
          </c:spPr>
          <c:val>
            <c:numRef>
              <c:f>'Total Elite Investment'!$D$2:$D$14</c:f>
              <c:numCache>
                <c:formatCode>General</c:formatCode>
                <c:ptCount val="13"/>
                <c:pt idx="4" formatCode="&quot;$&quot;#,##0_);[Red]\(&quot;$&quot;#,##0\)">
                  <c:v>1450000000</c:v>
                </c:pt>
                <c:pt idx="5" formatCode="&quot;$&quot;#,##0_);[Red]\(&quot;$&quot;#,##0\)">
                  <c:v>1570000000</c:v>
                </c:pt>
                <c:pt idx="6" formatCode="&quot;$&quot;#,##0_);[Red]\(&quot;$&quot;#,##0\)">
                  <c:v>1830000000</c:v>
                </c:pt>
                <c:pt idx="7" formatCode="&quot;$&quot;#,##0_);[Red]\(&quot;$&quot;#,##0\)">
                  <c:v>2190000000</c:v>
                </c:pt>
                <c:pt idx="8" formatCode="&quot;$&quot;#,##0_);[Red]\(&quot;$&quot;#,##0\)">
                  <c:v>2630000000</c:v>
                </c:pt>
                <c:pt idx="9" formatCode="&quot;$&quot;#,##0_);[Red]\(&quot;$&quot;#,##0\)">
                  <c:v>3300000000</c:v>
                </c:pt>
                <c:pt idx="10" formatCode="&quot;$&quot;#,##0_);[Red]\(&quot;$&quot;#,##0\)">
                  <c:v>3520000000</c:v>
                </c:pt>
                <c:pt idx="11" formatCode="&quot;$&quot;#,##0_);[Red]\(&quot;$&quot;#,##0\)">
                  <c:v>3310000000</c:v>
                </c:pt>
                <c:pt idx="12" formatCode="&quot;$&quot;#,##0_);[Red]\(&quot;$&quot;#,##0\)">
                  <c:v>3240000000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568888"/>
        <c:axId val="282568496"/>
      </c:areaChart>
      <c:catAx>
        <c:axId val="282568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8496"/>
        <c:crosses val="autoZero"/>
        <c:auto val="1"/>
        <c:lblAlgn val="ctr"/>
        <c:lblOffset val="100"/>
        <c:noMultiLvlLbl val="1"/>
      </c:catAx>
      <c:valAx>
        <c:axId val="28256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0.0,,,&quot; B&quot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68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271462</xdr:colOff>
      <xdr:row>3</xdr:row>
      <xdr:rowOff>38100</xdr:rowOff>
    </xdr:from>
    <xdr:to>
      <xdr:col>15</xdr:col>
      <xdr:colOff>195262</xdr:colOff>
      <xdr:row>27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4</xdr:row>
      <xdr:rowOff>152400</xdr:rowOff>
    </xdr:from>
    <xdr:to>
      <xdr:col>20</xdr:col>
      <xdr:colOff>381000</xdr:colOff>
      <xdr:row>28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2</xdr:row>
      <xdr:rowOff>57150</xdr:rowOff>
    </xdr:from>
    <xdr:to>
      <xdr:col>16</xdr:col>
      <xdr:colOff>971550</xdr:colOff>
      <xdr:row>26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85725</xdr:colOff>
      <xdr:row>27</xdr:row>
      <xdr:rowOff>9525</xdr:rowOff>
    </xdr:from>
    <xdr:to>
      <xdr:col>16</xdr:col>
      <xdr:colOff>1000125</xdr:colOff>
      <xdr:row>51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3</xdr:row>
      <xdr:rowOff>142875</xdr:rowOff>
    </xdr:from>
    <xdr:to>
      <xdr:col>16</xdr:col>
      <xdr:colOff>266700</xdr:colOff>
      <xdr:row>27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</xdr:colOff>
      <xdr:row>1</xdr:row>
      <xdr:rowOff>142873</xdr:rowOff>
    </xdr:from>
    <xdr:to>
      <xdr:col>18</xdr:col>
      <xdr:colOff>61912</xdr:colOff>
      <xdr:row>25</xdr:row>
      <xdr:rowOff>142873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2</xdr:row>
      <xdr:rowOff>180975</xdr:rowOff>
    </xdr:from>
    <xdr:to>
      <xdr:col>18</xdr:col>
      <xdr:colOff>266700</xdr:colOff>
      <xdr:row>26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6</xdr:row>
      <xdr:rowOff>102870</xdr:rowOff>
    </xdr:from>
    <xdr:to>
      <xdr:col>14</xdr:col>
      <xdr:colOff>381000</xdr:colOff>
      <xdr:row>30</xdr:row>
      <xdr:rowOff>102870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638174</xdr:colOff>
      <xdr:row>0</xdr:row>
      <xdr:rowOff>133350</xdr:rowOff>
    </xdr:from>
    <xdr:to>
      <xdr:col>21</xdr:col>
      <xdr:colOff>133349</xdr:colOff>
      <xdr:row>24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676275</xdr:colOff>
      <xdr:row>26</xdr:row>
      <xdr:rowOff>0</xdr:rowOff>
    </xdr:from>
    <xdr:to>
      <xdr:col>21</xdr:col>
      <xdr:colOff>171450</xdr:colOff>
      <xdr:row>50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18</xdr:row>
      <xdr:rowOff>19050</xdr:rowOff>
    </xdr:from>
    <xdr:to>
      <xdr:col>8</xdr:col>
      <xdr:colOff>247650</xdr:colOff>
      <xdr:row>42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76200</xdr:rowOff>
    </xdr:from>
    <xdr:to>
      <xdr:col>21</xdr:col>
      <xdr:colOff>38100</xdr:colOff>
      <xdr:row>25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26</xdr:row>
      <xdr:rowOff>57150</xdr:rowOff>
    </xdr:from>
    <xdr:to>
      <xdr:col>21</xdr:col>
      <xdr:colOff>66675</xdr:colOff>
      <xdr:row>50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47625</xdr:colOff>
      <xdr:row>52</xdr:row>
      <xdr:rowOff>47625</xdr:rowOff>
    </xdr:from>
    <xdr:to>
      <xdr:col>21</xdr:col>
      <xdr:colOff>47625</xdr:colOff>
      <xdr:row>76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15</xdr:row>
      <xdr:rowOff>19050</xdr:rowOff>
    </xdr:from>
    <xdr:to>
      <xdr:col>12</xdr:col>
      <xdr:colOff>190500</xdr:colOff>
      <xdr:row>39</xdr:row>
      <xdr:rowOff>19050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3</xdr:row>
      <xdr:rowOff>19049</xdr:rowOff>
    </xdr:from>
    <xdr:to>
      <xdr:col>20</xdr:col>
      <xdr:colOff>133349</xdr:colOff>
      <xdr:row>27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76200</xdr:rowOff>
    </xdr:from>
    <xdr:to>
      <xdr:col>23</xdr:col>
      <xdr:colOff>219075</xdr:colOff>
      <xdr:row>24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238125</xdr:colOff>
      <xdr:row>25</xdr:row>
      <xdr:rowOff>19050</xdr:rowOff>
    </xdr:from>
    <xdr:to>
      <xdr:col>23</xdr:col>
      <xdr:colOff>238125</xdr:colOff>
      <xdr:row>49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171450</xdr:rowOff>
    </xdr:from>
    <xdr:to>
      <xdr:col>21</xdr:col>
      <xdr:colOff>200025</xdr:colOff>
      <xdr:row>24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_Campaign_Finance_and_Institutional_Corruption_in%20Public_Policy_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use Campaign Expenditures"/>
      <sheetName val="House Campaign Contributions"/>
      <sheetName val="Elite vs. Small $"/>
      <sheetName val="Expense-Contributions"/>
      <sheetName val="Lobbyists"/>
      <sheetName val="Total Elite Investment"/>
      <sheetName val="Trust in Government"/>
      <sheetName val="Voters"/>
      <sheetName val="Voter Percent"/>
      <sheetName val="Mean Household Income"/>
      <sheetName val="GNI"/>
      <sheetName val="Federal Register"/>
      <sheetName val="House Bills Passed"/>
      <sheetName val="Bills Enac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A2">
            <v>1960</v>
          </cell>
          <cell r="B2">
            <v>546400000000</v>
          </cell>
        </row>
        <row r="3">
          <cell r="A3">
            <v>1961</v>
          </cell>
          <cell r="B3">
            <v>566800000000</v>
          </cell>
        </row>
        <row r="4">
          <cell r="A4">
            <v>1962</v>
          </cell>
          <cell r="B4">
            <v>609200000000</v>
          </cell>
        </row>
        <row r="5">
          <cell r="A5">
            <v>1963</v>
          </cell>
          <cell r="B5">
            <v>643100000000</v>
          </cell>
        </row>
        <row r="6">
          <cell r="A6">
            <v>1964</v>
          </cell>
          <cell r="B6">
            <v>690700000000</v>
          </cell>
        </row>
        <row r="7">
          <cell r="A7">
            <v>1965</v>
          </cell>
          <cell r="B7">
            <v>749000000000</v>
          </cell>
        </row>
        <row r="8">
          <cell r="A8">
            <v>1966</v>
          </cell>
          <cell r="B8">
            <v>820100000000</v>
          </cell>
        </row>
        <row r="9">
          <cell r="A9">
            <v>1967</v>
          </cell>
          <cell r="B9">
            <v>867100000000</v>
          </cell>
        </row>
        <row r="10">
          <cell r="A10">
            <v>1968</v>
          </cell>
          <cell r="B10">
            <v>948600000000</v>
          </cell>
        </row>
        <row r="11">
          <cell r="A11">
            <v>1969</v>
          </cell>
          <cell r="B11">
            <v>1026000000000</v>
          </cell>
        </row>
        <row r="12">
          <cell r="A12">
            <v>1970</v>
          </cell>
          <cell r="B12">
            <v>1082300000000</v>
          </cell>
        </row>
        <row r="13">
          <cell r="A13">
            <v>1971</v>
          </cell>
          <cell r="B13">
            <v>1175400000000</v>
          </cell>
        </row>
        <row r="14">
          <cell r="A14">
            <v>1972</v>
          </cell>
          <cell r="B14">
            <v>1291000000000</v>
          </cell>
        </row>
        <row r="15">
          <cell r="A15">
            <v>1973</v>
          </cell>
          <cell r="B15">
            <v>1441200000000</v>
          </cell>
        </row>
        <row r="16">
          <cell r="A16">
            <v>1974</v>
          </cell>
          <cell r="B16">
            <v>1564300000000</v>
          </cell>
        </row>
        <row r="17">
          <cell r="A17">
            <v>1975</v>
          </cell>
          <cell r="B17">
            <v>1701900000000</v>
          </cell>
        </row>
        <row r="18">
          <cell r="A18">
            <v>1976</v>
          </cell>
          <cell r="B18">
            <v>1894400000000</v>
          </cell>
        </row>
        <row r="19">
          <cell r="A19">
            <v>1977</v>
          </cell>
          <cell r="B19">
            <v>2106200000000</v>
          </cell>
        </row>
        <row r="20">
          <cell r="A20">
            <v>1978</v>
          </cell>
          <cell r="B20">
            <v>2378200000000</v>
          </cell>
        </row>
        <row r="21">
          <cell r="A21">
            <v>1979</v>
          </cell>
          <cell r="B21">
            <v>2664100000000</v>
          </cell>
        </row>
        <row r="22">
          <cell r="A22">
            <v>1980</v>
          </cell>
          <cell r="B22">
            <v>2896700000000</v>
          </cell>
        </row>
        <row r="23">
          <cell r="A23">
            <v>1981</v>
          </cell>
          <cell r="B23">
            <v>3243900000000</v>
          </cell>
        </row>
        <row r="24">
          <cell r="A24">
            <v>1982</v>
          </cell>
          <cell r="B24">
            <v>3381500000000</v>
          </cell>
        </row>
        <row r="25">
          <cell r="A25">
            <v>1983</v>
          </cell>
          <cell r="B25">
            <v>3675200000000</v>
          </cell>
        </row>
        <row r="26">
          <cell r="A26">
            <v>1984</v>
          </cell>
          <cell r="B26">
            <v>4077000000000</v>
          </cell>
        </row>
        <row r="27">
          <cell r="A27">
            <v>1985</v>
          </cell>
          <cell r="B27">
            <v>4372100000000</v>
          </cell>
        </row>
        <row r="28">
          <cell r="A28">
            <v>1986</v>
          </cell>
          <cell r="B28">
            <v>4607100000000</v>
          </cell>
        </row>
        <row r="29">
          <cell r="A29">
            <v>1987</v>
          </cell>
          <cell r="B29">
            <v>4887700000000</v>
          </cell>
        </row>
        <row r="30">
          <cell r="A30">
            <v>1988</v>
          </cell>
          <cell r="B30">
            <v>5275300000000</v>
          </cell>
        </row>
        <row r="31">
          <cell r="A31">
            <v>1989</v>
          </cell>
          <cell r="B31">
            <v>5682500000000</v>
          </cell>
        </row>
        <row r="32">
          <cell r="A32">
            <v>1990</v>
          </cell>
          <cell r="B32">
            <v>6014300000000</v>
          </cell>
        </row>
        <row r="33">
          <cell r="A33">
            <v>1991</v>
          </cell>
          <cell r="B33">
            <v>6205600000000</v>
          </cell>
        </row>
        <row r="34">
          <cell r="A34">
            <v>1992</v>
          </cell>
          <cell r="B34">
            <v>6570400000000</v>
          </cell>
        </row>
        <row r="35">
          <cell r="A35">
            <v>1993</v>
          </cell>
          <cell r="B35">
            <v>6910700000000</v>
          </cell>
        </row>
        <row r="36">
          <cell r="A36">
            <v>1994</v>
          </cell>
          <cell r="B36">
            <v>7332600000000</v>
          </cell>
        </row>
        <row r="37">
          <cell r="A37">
            <v>1995</v>
          </cell>
          <cell r="B37">
            <v>7692800000000</v>
          </cell>
        </row>
        <row r="38">
          <cell r="A38">
            <v>1996</v>
          </cell>
          <cell r="B38">
            <v>8132000000000</v>
          </cell>
        </row>
        <row r="39">
          <cell r="A39">
            <v>1997</v>
          </cell>
          <cell r="B39">
            <v>8632600000000</v>
          </cell>
        </row>
        <row r="40">
          <cell r="A40">
            <v>1998</v>
          </cell>
          <cell r="B40">
            <v>9107400000000</v>
          </cell>
        </row>
        <row r="41">
          <cell r="A41">
            <v>1999</v>
          </cell>
          <cell r="B41">
            <v>9687800000000</v>
          </cell>
        </row>
        <row r="42">
          <cell r="A42">
            <v>2000</v>
          </cell>
          <cell r="B42">
            <v>10321800000000</v>
          </cell>
        </row>
        <row r="43">
          <cell r="A43">
            <v>2001</v>
          </cell>
          <cell r="B43">
            <v>10673600000000</v>
          </cell>
        </row>
        <row r="44">
          <cell r="A44">
            <v>2002</v>
          </cell>
          <cell r="B44">
            <v>11026100000000</v>
          </cell>
        </row>
        <row r="45">
          <cell r="A45">
            <v>2003</v>
          </cell>
          <cell r="B45">
            <v>11577800000000</v>
          </cell>
        </row>
        <row r="46">
          <cell r="A46">
            <v>2004</v>
          </cell>
          <cell r="B46">
            <v>12364100000000</v>
          </cell>
        </row>
        <row r="47">
          <cell r="A47">
            <v>2005</v>
          </cell>
          <cell r="B47">
            <v>13186300000000</v>
          </cell>
        </row>
        <row r="48">
          <cell r="A48">
            <v>2006</v>
          </cell>
          <cell r="B48">
            <v>13923500000000</v>
          </cell>
        </row>
        <row r="49">
          <cell r="A49">
            <v>2007</v>
          </cell>
          <cell r="B49">
            <v>14603200000000</v>
          </cell>
        </row>
        <row r="50">
          <cell r="A50">
            <v>2008</v>
          </cell>
          <cell r="B50">
            <v>14890600000000</v>
          </cell>
        </row>
        <row r="51">
          <cell r="A51">
            <v>2009</v>
          </cell>
          <cell r="B51">
            <v>14569800000000</v>
          </cell>
        </row>
        <row r="52">
          <cell r="A52">
            <v>2010</v>
          </cell>
          <cell r="B52">
            <v>15170300000000</v>
          </cell>
        </row>
        <row r="53">
          <cell r="A53">
            <v>2011</v>
          </cell>
          <cell r="B53">
            <v>15764600000000</v>
          </cell>
        </row>
        <row r="54">
          <cell r="A54">
            <v>2012</v>
          </cell>
          <cell r="B54">
            <v>16390500000000</v>
          </cell>
        </row>
        <row r="55">
          <cell r="A55">
            <v>2013</v>
          </cell>
          <cell r="B55">
            <v>16992400000000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brookings.edu/research/reports/2013/07/vital-statistics-congress-mann-ornstein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indexmundi.com/facts/united-states/gni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cbpp.org/research/poverty-and-inequality/a-guide-to-statistics-on-historical-trends-in-income-inequality" TargetMode="External"/><Relationship Id="rId1" Type="http://schemas.openxmlformats.org/officeDocument/2006/relationships/hyperlink" Target="http://www.census.gov/hhes/www/income/data/historical/household/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hyperlink" Target="http://www.brookings.edu/research/reports/2013/07/vital-statistics-congress-mann-ornstein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hyperlink" Target="http://www.brookings.edu/research/reports/2013/07/vital-statistics-congress-mann-ornstein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ogle.com/search?q=http%3A%2F%2Flibrary.cqpress.com%2Fcqalmanac%2Fdocument.php%3Fid%3Dcqal57-1347162&amp;oq=http%3A%2F%2Flibrary.cqpress.com%2Fcqalmanac%2Fdocument.php%3Fid%3Dcqal57-1347162&amp;gs_l=serp.3..35i39.439023.439741.0.440040.2.2.0.0.0.0.12" TargetMode="External"/><Relationship Id="rId2" Type="http://schemas.openxmlformats.org/officeDocument/2006/relationships/hyperlink" Target="https://www.google.com/search?site=&amp;source=hp&amp;q=http%3A%2F%2Flibrary.cqpress.com%2Fcqalmanac%2Fdocument.php%3Fid%3Dcqal53-1365612&amp;oq=http%3A%2F%2Flibrary.cqpress.com%2Fcqalmanac%2Fdocument.php%3Fid%3Dcqal53-1365612&amp;gs_l=hp.3..35i39.922.922.0.2700.2.2.0.0." TargetMode="External"/><Relationship Id="rId1" Type="http://schemas.openxmlformats.org/officeDocument/2006/relationships/hyperlink" Target="https://www.google.com/url?sa=t&amp;rct=j&amp;q=&amp;esrc=s&amp;source=web&amp;cd=1&amp;cad=rja&amp;uact=8&amp;ved=0CB8QFjAAahUKEwjOwvLUuuLGAhWLXD4KHaueBi4&amp;url=https%3A%2F%2Flibrary.cqpress.com%2Fcqalmanac%2Fdocument.php%3Fid%3Dcqal51-1405834&amp;ei=NBypVc7YEIu5-QGrvZrwAg&amp;usg=AFQjCNE18dnadB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pensecrets.org/lobby/" TargetMode="External"/><Relationship Id="rId2" Type="http://schemas.openxmlformats.org/officeDocument/2006/relationships/hyperlink" Target="https://books.google.com/books?id=Gqw1rBTtYSoC&amp;pg=PT65&amp;lpg=PT65&amp;dq=number+of+lobbyists+1971+175&amp;source=bl&amp;ots=6oyIcSgsSh&amp;sig=2bDZIqZs5YJ1pWpHOP3lus2zXys&amp;hl=en&amp;sa=X&amp;ei=RReDVcfkLsPSsAWx_oKgCQ&amp;ved=0CD8Q6AEwBQ" TargetMode="External"/><Relationship Id="rId1" Type="http://schemas.openxmlformats.org/officeDocument/2006/relationships/hyperlink" Target="https://www.google.com/search?site=&amp;source=hp&amp;q=http%3A%2F%2Flibrary.cqpress.com%2Fcqalmanac%2Fdocument.php%3Fid%3Dcqal64-1302723&amp;oq=http%3A%2F%2Flibrary.cqpress.com%2Fcqalmanac%2Fdocument.php%3Fid%3Dcqal64-1302723&amp;gs_l=hp.3...887.887.0.1183.2.2.0.0.0.0.1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people-press.org/2014/11/13/public-trust-in-government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ensus.gov/hhes/www/socdemo/voting/publications/historical/index.html" TargetMode="External"/><Relationship Id="rId2" Type="http://schemas.openxmlformats.org/officeDocument/2006/relationships/hyperlink" Target="https://www.census.gov/population/socdemo/voting/p25-255.pdf" TargetMode="External"/><Relationship Id="rId1" Type="http://schemas.openxmlformats.org/officeDocument/2006/relationships/hyperlink" Target="https://www.census.gov/population/socdemo/voting/p25-221.pdf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ensus.gov/hhes/www/socdemo/voting/publications/historical/index.html" TargetMode="External"/><Relationship Id="rId2" Type="http://schemas.openxmlformats.org/officeDocument/2006/relationships/hyperlink" Target="https://www.census.gov/population/socdemo/voting/p25-255.pdf" TargetMode="External"/><Relationship Id="rId1" Type="http://schemas.openxmlformats.org/officeDocument/2006/relationships/hyperlink" Target="https://www.census.gov/population/socdemo/voting/p25-221.pdf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5"/>
  <sheetViews>
    <sheetView tabSelected="1" workbookViewId="0">
      <selection activeCell="E1" sqref="E1"/>
    </sheetView>
  </sheetViews>
  <sheetFormatPr defaultRowHeight="15" x14ac:dyDescent="0.25"/>
  <cols>
    <col min="1" max="1" width="5" bestFit="1" customWidth="1"/>
    <col min="2" max="2" width="18.7109375" bestFit="1" customWidth="1"/>
    <col min="3" max="3" width="21.140625" bestFit="1" customWidth="1"/>
    <col min="4" max="4" width="18.5703125" bestFit="1" customWidth="1"/>
    <col min="5" max="5" width="7" bestFit="1" customWidth="1"/>
    <col min="6" max="6" width="56" bestFit="1" customWidth="1"/>
  </cols>
  <sheetData>
    <row r="1" spans="1:7" s="1" customFormat="1" x14ac:dyDescent="0.25">
      <c r="A1" s="22" t="s">
        <v>0</v>
      </c>
      <c r="B1" s="25" t="s">
        <v>38</v>
      </c>
      <c r="C1" s="25" t="s">
        <v>28</v>
      </c>
      <c r="D1" s="25" t="s">
        <v>37</v>
      </c>
    </row>
    <row r="2" spans="1:7" x14ac:dyDescent="0.25">
      <c r="A2" s="24">
        <v>1974</v>
      </c>
      <c r="B2" s="26">
        <v>44051125</v>
      </c>
      <c r="C2" s="21">
        <v>810</v>
      </c>
      <c r="D2" s="26">
        <f>B2/C2</f>
        <v>54384.104938271608</v>
      </c>
      <c r="E2" s="31"/>
      <c r="F2" t="s">
        <v>55</v>
      </c>
      <c r="G2" s="18" t="s">
        <v>31</v>
      </c>
    </row>
    <row r="3" spans="1:7" x14ac:dyDescent="0.25">
      <c r="A3" s="24">
        <v>1976</v>
      </c>
      <c r="B3" s="26">
        <v>60046006</v>
      </c>
      <c r="C3" s="21">
        <v>819</v>
      </c>
      <c r="D3" s="26">
        <f t="shared" ref="D3:D21" si="0">B3/C3</f>
        <v>73316.246642246639</v>
      </c>
      <c r="E3" s="31"/>
    </row>
    <row r="4" spans="1:7" x14ac:dyDescent="0.25">
      <c r="A4" s="24">
        <v>1978</v>
      </c>
      <c r="B4" s="26">
        <v>86129169</v>
      </c>
      <c r="C4" s="21">
        <v>787</v>
      </c>
      <c r="D4" s="26">
        <f t="shared" si="0"/>
        <v>109439.85895806861</v>
      </c>
      <c r="E4" s="31"/>
    </row>
    <row r="5" spans="1:7" x14ac:dyDescent="0.25">
      <c r="A5" s="23">
        <v>1980</v>
      </c>
      <c r="B5" s="26">
        <v>115222222</v>
      </c>
      <c r="C5" s="21">
        <v>752</v>
      </c>
      <c r="D5" s="26">
        <f t="shared" si="0"/>
        <v>153221.03989361701</v>
      </c>
      <c r="E5" s="31"/>
    </row>
    <row r="6" spans="1:7" x14ac:dyDescent="0.25">
      <c r="A6" s="23">
        <v>1982</v>
      </c>
      <c r="B6" s="26">
        <v>174921844</v>
      </c>
      <c r="C6" s="21">
        <v>767</v>
      </c>
      <c r="D6" s="26">
        <f t="shared" si="0"/>
        <v>228059.77053455019</v>
      </c>
      <c r="E6" s="31"/>
    </row>
    <row r="7" spans="1:7" x14ac:dyDescent="0.25">
      <c r="A7" s="23">
        <v>1984</v>
      </c>
      <c r="B7" s="26">
        <v>176882849</v>
      </c>
      <c r="C7" s="21">
        <v>733</v>
      </c>
      <c r="D7" s="26">
        <f t="shared" si="0"/>
        <v>241313.57298772168</v>
      </c>
      <c r="E7" s="31"/>
    </row>
    <row r="8" spans="1:7" x14ac:dyDescent="0.25">
      <c r="A8" s="23">
        <v>1986</v>
      </c>
      <c r="B8" s="26">
        <v>217562967</v>
      </c>
      <c r="C8" s="21">
        <v>736</v>
      </c>
      <c r="D8" s="26">
        <f t="shared" si="0"/>
        <v>295601.85733695654</v>
      </c>
      <c r="E8" s="31"/>
    </row>
    <row r="9" spans="1:7" x14ac:dyDescent="0.25">
      <c r="A9" s="23">
        <v>1988</v>
      </c>
      <c r="B9" s="26">
        <v>225114380</v>
      </c>
      <c r="C9" s="21">
        <v>742</v>
      </c>
      <c r="D9" s="26">
        <f t="shared" si="0"/>
        <v>303388.65229110513</v>
      </c>
      <c r="E9" s="31"/>
    </row>
    <row r="10" spans="1:7" x14ac:dyDescent="0.25">
      <c r="A10" s="23">
        <v>1990</v>
      </c>
      <c r="B10" s="26">
        <v>235130542</v>
      </c>
      <c r="C10" s="21">
        <v>731</v>
      </c>
      <c r="D10" s="26">
        <f t="shared" si="0"/>
        <v>321656.00820793433</v>
      </c>
      <c r="E10" s="31"/>
    </row>
    <row r="11" spans="1:7" x14ac:dyDescent="0.25">
      <c r="A11" s="23">
        <v>1992</v>
      </c>
      <c r="B11" s="26">
        <v>329809707</v>
      </c>
      <c r="C11" s="21">
        <v>813</v>
      </c>
      <c r="D11" s="26">
        <f t="shared" si="0"/>
        <v>405669.99630996311</v>
      </c>
      <c r="E11" s="31"/>
    </row>
    <row r="12" spans="1:7" x14ac:dyDescent="0.25">
      <c r="A12" s="23">
        <v>1994</v>
      </c>
      <c r="B12" s="26">
        <v>346189285</v>
      </c>
      <c r="C12" s="21">
        <v>787</v>
      </c>
      <c r="D12" s="26">
        <f t="shared" si="0"/>
        <v>439884.7331639136</v>
      </c>
      <c r="E12" s="31"/>
    </row>
    <row r="13" spans="1:7" x14ac:dyDescent="0.25">
      <c r="A13" s="23">
        <v>1996</v>
      </c>
      <c r="B13" s="26">
        <v>422661966</v>
      </c>
      <c r="C13" s="21">
        <v>818</v>
      </c>
      <c r="D13" s="26">
        <f t="shared" si="0"/>
        <v>516701.66992665036</v>
      </c>
      <c r="E13" s="31"/>
    </row>
    <row r="14" spans="1:7" x14ac:dyDescent="0.25">
      <c r="A14" s="23">
        <v>1998</v>
      </c>
      <c r="B14" s="26">
        <v>397221879</v>
      </c>
      <c r="C14" s="21">
        <v>719</v>
      </c>
      <c r="D14" s="26">
        <f t="shared" si="0"/>
        <v>552464.36578581366</v>
      </c>
      <c r="E14" s="31"/>
    </row>
    <row r="15" spans="1:7" x14ac:dyDescent="0.25">
      <c r="A15" s="23">
        <v>2000</v>
      </c>
      <c r="B15" s="26">
        <v>514793499</v>
      </c>
      <c r="C15" s="21">
        <v>740</v>
      </c>
      <c r="D15" s="26">
        <f t="shared" si="0"/>
        <v>695666.89054054057</v>
      </c>
      <c r="E15" s="31"/>
    </row>
    <row r="16" spans="1:7" x14ac:dyDescent="0.25">
      <c r="A16" s="23">
        <v>2002</v>
      </c>
      <c r="B16" s="26">
        <v>525986157</v>
      </c>
      <c r="C16" s="21">
        <v>712</v>
      </c>
      <c r="D16" s="26">
        <f t="shared" si="0"/>
        <v>738744.60252808989</v>
      </c>
      <c r="E16" s="31"/>
    </row>
    <row r="17" spans="1:5" x14ac:dyDescent="0.25">
      <c r="A17" s="23">
        <v>2004</v>
      </c>
      <c r="B17" s="26">
        <v>581483185</v>
      </c>
      <c r="C17" s="21">
        <v>752</v>
      </c>
      <c r="D17" s="26">
        <f t="shared" si="0"/>
        <v>773248.91622340423</v>
      </c>
      <c r="E17" s="31"/>
    </row>
    <row r="18" spans="1:5" x14ac:dyDescent="0.25">
      <c r="A18" s="23">
        <v>2006</v>
      </c>
      <c r="B18" s="26">
        <v>751730068</v>
      </c>
      <c r="C18" s="21">
        <v>755</v>
      </c>
      <c r="D18" s="26">
        <f t="shared" si="0"/>
        <v>995668.96423841058</v>
      </c>
      <c r="E18" s="31"/>
    </row>
    <row r="19" spans="1:5" x14ac:dyDescent="0.25">
      <c r="A19" s="24">
        <v>2008</v>
      </c>
      <c r="B19" s="27">
        <v>808001712</v>
      </c>
      <c r="C19" s="20">
        <v>754</v>
      </c>
      <c r="D19" s="26">
        <f t="shared" si="0"/>
        <v>1071620.3076923077</v>
      </c>
      <c r="E19" s="31"/>
    </row>
    <row r="20" spans="1:5" x14ac:dyDescent="0.25">
      <c r="A20" s="23">
        <v>2010</v>
      </c>
      <c r="B20" s="27">
        <v>929421775</v>
      </c>
      <c r="C20" s="20">
        <v>799</v>
      </c>
      <c r="D20" s="26">
        <f t="shared" si="0"/>
        <v>1163231.257822278</v>
      </c>
      <c r="E20" s="31"/>
    </row>
    <row r="21" spans="1:5" x14ac:dyDescent="0.25">
      <c r="A21" s="23">
        <v>2012</v>
      </c>
      <c r="B21" s="26">
        <v>923555204</v>
      </c>
      <c r="C21" s="20">
        <v>784</v>
      </c>
      <c r="D21" s="26">
        <f t="shared" si="0"/>
        <v>1178004.086734694</v>
      </c>
      <c r="E21" s="31"/>
    </row>
    <row r="22" spans="1:5" x14ac:dyDescent="0.25">
      <c r="E22" s="31"/>
    </row>
    <row r="23" spans="1:5" x14ac:dyDescent="0.25">
      <c r="B23" s="25"/>
    </row>
    <row r="24" spans="1:5" x14ac:dyDescent="0.25">
      <c r="A24" s="24"/>
      <c r="B24" s="21"/>
    </row>
    <row r="25" spans="1:5" x14ac:dyDescent="0.25">
      <c r="A25" s="24"/>
      <c r="B25" s="21"/>
    </row>
    <row r="26" spans="1:5" x14ac:dyDescent="0.25">
      <c r="A26" s="24"/>
      <c r="B26" s="33"/>
    </row>
    <row r="27" spans="1:5" x14ac:dyDescent="0.25">
      <c r="A27" s="24"/>
      <c r="B27" s="33"/>
    </row>
    <row r="28" spans="1:5" x14ac:dyDescent="0.25">
      <c r="A28" s="24"/>
      <c r="B28" s="33"/>
    </row>
    <row r="29" spans="1:5" x14ac:dyDescent="0.25">
      <c r="A29" s="23"/>
      <c r="B29" s="33"/>
    </row>
    <row r="30" spans="1:5" x14ac:dyDescent="0.25">
      <c r="A30" s="23"/>
      <c r="B30" s="33"/>
    </row>
    <row r="31" spans="1:5" x14ac:dyDescent="0.25">
      <c r="A31" s="23"/>
      <c r="B31" s="33"/>
    </row>
    <row r="32" spans="1:5" x14ac:dyDescent="0.25">
      <c r="A32" s="23"/>
      <c r="B32" s="33"/>
    </row>
    <row r="33" spans="1:2" x14ac:dyDescent="0.25">
      <c r="A33" s="23"/>
      <c r="B33" s="33"/>
    </row>
    <row r="34" spans="1:2" x14ac:dyDescent="0.25">
      <c r="A34" s="23"/>
      <c r="B34" s="33"/>
    </row>
    <row r="35" spans="1:2" x14ac:dyDescent="0.25">
      <c r="A35" s="23"/>
      <c r="B35" s="33"/>
    </row>
    <row r="36" spans="1:2" x14ac:dyDescent="0.25">
      <c r="A36" s="23"/>
      <c r="B36" s="33"/>
    </row>
    <row r="37" spans="1:2" x14ac:dyDescent="0.25">
      <c r="A37" s="23"/>
      <c r="B37" s="33"/>
    </row>
    <row r="38" spans="1:2" x14ac:dyDescent="0.25">
      <c r="A38" s="23"/>
      <c r="B38" s="33"/>
    </row>
    <row r="39" spans="1:2" x14ac:dyDescent="0.25">
      <c r="A39" s="23"/>
      <c r="B39" s="33"/>
    </row>
    <row r="40" spans="1:2" x14ac:dyDescent="0.25">
      <c r="A40" s="23"/>
      <c r="B40" s="33"/>
    </row>
    <row r="41" spans="1:2" x14ac:dyDescent="0.25">
      <c r="A41" s="23"/>
      <c r="B41" s="34"/>
    </row>
    <row r="42" spans="1:2" x14ac:dyDescent="0.25">
      <c r="A42" s="23"/>
      <c r="B42" s="34"/>
    </row>
    <row r="43" spans="1:2" x14ac:dyDescent="0.25">
      <c r="A43" s="24"/>
      <c r="B43" s="34"/>
    </row>
    <row r="44" spans="1:2" x14ac:dyDescent="0.25">
      <c r="A44" s="23"/>
      <c r="B44" s="35"/>
    </row>
    <row r="45" spans="1:2" x14ac:dyDescent="0.25">
      <c r="A45" s="23"/>
      <c r="B45" s="35"/>
    </row>
  </sheetData>
  <sortState ref="A2:D21">
    <sortCondition ref="A2"/>
  </sortState>
  <hyperlinks>
    <hyperlink ref="G2" r:id="rId1"/>
  </hyperlinks>
  <pageMargins left="0.7" right="0.7" top="0.75" bottom="0.75" header="0.3" footer="0.3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E55"/>
  <sheetViews>
    <sheetView workbookViewId="0">
      <selection activeCell="E7" sqref="E7"/>
    </sheetView>
  </sheetViews>
  <sheetFormatPr defaultRowHeight="15" x14ac:dyDescent="0.25"/>
  <cols>
    <col min="1" max="1" width="5" bestFit="1" customWidth="1"/>
    <col min="2" max="2" width="21.42578125" bestFit="1" customWidth="1"/>
    <col min="3" max="3" width="4.7109375" customWidth="1"/>
  </cols>
  <sheetData>
    <row r="1" spans="1:5" x14ac:dyDescent="0.25">
      <c r="A1" s="1" t="s">
        <v>0</v>
      </c>
      <c r="B1" s="1" t="s">
        <v>76</v>
      </c>
    </row>
    <row r="2" spans="1:5" x14ac:dyDescent="0.25">
      <c r="A2">
        <v>1960</v>
      </c>
      <c r="B2" s="7">
        <v>546400000000</v>
      </c>
      <c r="D2" t="s">
        <v>77</v>
      </c>
      <c r="E2" s="18" t="s">
        <v>31</v>
      </c>
    </row>
    <row r="3" spans="1:5" x14ac:dyDescent="0.25">
      <c r="A3">
        <v>1961</v>
      </c>
      <c r="B3" s="7">
        <v>566800000000</v>
      </c>
    </row>
    <row r="4" spans="1:5" x14ac:dyDescent="0.25">
      <c r="A4">
        <v>1962</v>
      </c>
      <c r="B4" s="7">
        <v>609200000000</v>
      </c>
    </row>
    <row r="5" spans="1:5" x14ac:dyDescent="0.25">
      <c r="A5">
        <v>1963</v>
      </c>
      <c r="B5" s="7">
        <v>643100000000</v>
      </c>
    </row>
    <row r="6" spans="1:5" x14ac:dyDescent="0.25">
      <c r="A6">
        <v>1964</v>
      </c>
      <c r="B6" s="7">
        <v>690700000000</v>
      </c>
    </row>
    <row r="7" spans="1:5" x14ac:dyDescent="0.25">
      <c r="A7">
        <v>1965</v>
      </c>
      <c r="B7" s="7">
        <v>749000000000</v>
      </c>
    </row>
    <row r="8" spans="1:5" x14ac:dyDescent="0.25">
      <c r="A8">
        <v>1966</v>
      </c>
      <c r="B8" s="7">
        <v>820100000000</v>
      </c>
    </row>
    <row r="9" spans="1:5" x14ac:dyDescent="0.25">
      <c r="A9">
        <v>1967</v>
      </c>
      <c r="B9" s="7">
        <v>867100000000</v>
      </c>
    </row>
    <row r="10" spans="1:5" x14ac:dyDescent="0.25">
      <c r="A10">
        <v>1968</v>
      </c>
      <c r="B10" s="7">
        <v>948600000000</v>
      </c>
    </row>
    <row r="11" spans="1:5" x14ac:dyDescent="0.25">
      <c r="A11">
        <v>1969</v>
      </c>
      <c r="B11" s="7">
        <v>1026000000000</v>
      </c>
    </row>
    <row r="12" spans="1:5" x14ac:dyDescent="0.25">
      <c r="A12">
        <v>1970</v>
      </c>
      <c r="B12" s="7">
        <v>1082300000000</v>
      </c>
    </row>
    <row r="13" spans="1:5" x14ac:dyDescent="0.25">
      <c r="A13">
        <v>1971</v>
      </c>
      <c r="B13" s="7">
        <v>1175400000000</v>
      </c>
    </row>
    <row r="14" spans="1:5" x14ac:dyDescent="0.25">
      <c r="A14">
        <v>1972</v>
      </c>
      <c r="B14" s="7">
        <v>1291000000000</v>
      </c>
    </row>
    <row r="15" spans="1:5" x14ac:dyDescent="0.25">
      <c r="A15">
        <v>1973</v>
      </c>
      <c r="B15" s="7">
        <v>1441200000000</v>
      </c>
    </row>
    <row r="16" spans="1:5" x14ac:dyDescent="0.25">
      <c r="A16">
        <v>1974</v>
      </c>
      <c r="B16" s="7">
        <v>1564300000000</v>
      </c>
    </row>
    <row r="17" spans="1:2" x14ac:dyDescent="0.25">
      <c r="A17">
        <v>1975</v>
      </c>
      <c r="B17" s="7">
        <v>1701900000000</v>
      </c>
    </row>
    <row r="18" spans="1:2" x14ac:dyDescent="0.25">
      <c r="A18">
        <v>1976</v>
      </c>
      <c r="B18" s="7">
        <v>1894400000000</v>
      </c>
    </row>
    <row r="19" spans="1:2" x14ac:dyDescent="0.25">
      <c r="A19">
        <v>1977</v>
      </c>
      <c r="B19" s="7">
        <v>2106200000000</v>
      </c>
    </row>
    <row r="20" spans="1:2" x14ac:dyDescent="0.25">
      <c r="A20">
        <v>1978</v>
      </c>
      <c r="B20" s="7">
        <v>2378200000000</v>
      </c>
    </row>
    <row r="21" spans="1:2" x14ac:dyDescent="0.25">
      <c r="A21">
        <v>1979</v>
      </c>
      <c r="B21" s="7">
        <v>2664100000000</v>
      </c>
    </row>
    <row r="22" spans="1:2" x14ac:dyDescent="0.25">
      <c r="A22">
        <v>1980</v>
      </c>
      <c r="B22" s="7">
        <v>2896700000000</v>
      </c>
    </row>
    <row r="23" spans="1:2" x14ac:dyDescent="0.25">
      <c r="A23">
        <v>1981</v>
      </c>
      <c r="B23" s="7">
        <v>3243900000000</v>
      </c>
    </row>
    <row r="24" spans="1:2" x14ac:dyDescent="0.25">
      <c r="A24">
        <v>1982</v>
      </c>
      <c r="B24" s="7">
        <v>3381500000000</v>
      </c>
    </row>
    <row r="25" spans="1:2" x14ac:dyDescent="0.25">
      <c r="A25">
        <v>1983</v>
      </c>
      <c r="B25" s="7">
        <v>3675200000000</v>
      </c>
    </row>
    <row r="26" spans="1:2" x14ac:dyDescent="0.25">
      <c r="A26">
        <v>1984</v>
      </c>
      <c r="B26" s="7">
        <v>4077000000000</v>
      </c>
    </row>
    <row r="27" spans="1:2" x14ac:dyDescent="0.25">
      <c r="A27">
        <v>1985</v>
      </c>
      <c r="B27" s="7">
        <v>4372100000000</v>
      </c>
    </row>
    <row r="28" spans="1:2" x14ac:dyDescent="0.25">
      <c r="A28">
        <v>1986</v>
      </c>
      <c r="B28" s="7">
        <v>4607100000000</v>
      </c>
    </row>
    <row r="29" spans="1:2" x14ac:dyDescent="0.25">
      <c r="A29">
        <v>1987</v>
      </c>
      <c r="B29" s="7">
        <v>4887700000000</v>
      </c>
    </row>
    <row r="30" spans="1:2" x14ac:dyDescent="0.25">
      <c r="A30">
        <v>1988</v>
      </c>
      <c r="B30" s="7">
        <v>5275300000000</v>
      </c>
    </row>
    <row r="31" spans="1:2" x14ac:dyDescent="0.25">
      <c r="A31">
        <v>1989</v>
      </c>
      <c r="B31" s="7">
        <v>5682500000000</v>
      </c>
    </row>
    <row r="32" spans="1:2" x14ac:dyDescent="0.25">
      <c r="A32">
        <v>1990</v>
      </c>
      <c r="B32" s="7">
        <v>6014300000000</v>
      </c>
    </row>
    <row r="33" spans="1:2" x14ac:dyDescent="0.25">
      <c r="A33">
        <v>1991</v>
      </c>
      <c r="B33" s="7">
        <v>6205600000000</v>
      </c>
    </row>
    <row r="34" spans="1:2" x14ac:dyDescent="0.25">
      <c r="A34">
        <v>1992</v>
      </c>
      <c r="B34" s="7">
        <v>6570400000000</v>
      </c>
    </row>
    <row r="35" spans="1:2" x14ac:dyDescent="0.25">
      <c r="A35">
        <v>1993</v>
      </c>
      <c r="B35" s="7">
        <v>6910700000000</v>
      </c>
    </row>
    <row r="36" spans="1:2" x14ac:dyDescent="0.25">
      <c r="A36">
        <v>1994</v>
      </c>
      <c r="B36" s="7">
        <v>7332600000000</v>
      </c>
    </row>
    <row r="37" spans="1:2" x14ac:dyDescent="0.25">
      <c r="A37">
        <v>1995</v>
      </c>
      <c r="B37" s="7">
        <v>7692800000000</v>
      </c>
    </row>
    <row r="38" spans="1:2" x14ac:dyDescent="0.25">
      <c r="A38">
        <v>1996</v>
      </c>
      <c r="B38" s="7">
        <v>8132000000000</v>
      </c>
    </row>
    <row r="39" spans="1:2" x14ac:dyDescent="0.25">
      <c r="A39">
        <v>1997</v>
      </c>
      <c r="B39" s="7">
        <v>8632600000000</v>
      </c>
    </row>
    <row r="40" spans="1:2" x14ac:dyDescent="0.25">
      <c r="A40">
        <v>1998</v>
      </c>
      <c r="B40" s="7">
        <v>9107400000000</v>
      </c>
    </row>
    <row r="41" spans="1:2" x14ac:dyDescent="0.25">
      <c r="A41">
        <v>1999</v>
      </c>
      <c r="B41" s="7">
        <v>9687800000000</v>
      </c>
    </row>
    <row r="42" spans="1:2" x14ac:dyDescent="0.25">
      <c r="A42">
        <v>2000</v>
      </c>
      <c r="B42" s="7">
        <v>10321800000000</v>
      </c>
    </row>
    <row r="43" spans="1:2" x14ac:dyDescent="0.25">
      <c r="A43">
        <v>2001</v>
      </c>
      <c r="B43" s="7">
        <v>10673600000000</v>
      </c>
    </row>
    <row r="44" spans="1:2" x14ac:dyDescent="0.25">
      <c r="A44">
        <v>2002</v>
      </c>
      <c r="B44" s="7">
        <v>11026100000000</v>
      </c>
    </row>
    <row r="45" spans="1:2" x14ac:dyDescent="0.25">
      <c r="A45">
        <v>2003</v>
      </c>
      <c r="B45" s="7">
        <v>11577800000000</v>
      </c>
    </row>
    <row r="46" spans="1:2" x14ac:dyDescent="0.25">
      <c r="A46">
        <v>2004</v>
      </c>
      <c r="B46" s="7">
        <v>12364100000000</v>
      </c>
    </row>
    <row r="47" spans="1:2" x14ac:dyDescent="0.25">
      <c r="A47">
        <v>2005</v>
      </c>
      <c r="B47" s="7">
        <v>13186300000000</v>
      </c>
    </row>
    <row r="48" spans="1:2" x14ac:dyDescent="0.25">
      <c r="A48">
        <v>2006</v>
      </c>
      <c r="B48" s="7">
        <v>13923500000000</v>
      </c>
    </row>
    <row r="49" spans="1:2" x14ac:dyDescent="0.25">
      <c r="A49">
        <v>2007</v>
      </c>
      <c r="B49" s="7">
        <v>14603200000000</v>
      </c>
    </row>
    <row r="50" spans="1:2" x14ac:dyDescent="0.25">
      <c r="A50">
        <v>2008</v>
      </c>
      <c r="B50" s="7">
        <v>14890600000000</v>
      </c>
    </row>
    <row r="51" spans="1:2" x14ac:dyDescent="0.25">
      <c r="A51">
        <v>2009</v>
      </c>
      <c r="B51" s="7">
        <v>14569800000000</v>
      </c>
    </row>
    <row r="52" spans="1:2" x14ac:dyDescent="0.25">
      <c r="A52">
        <v>2010</v>
      </c>
      <c r="B52" s="7">
        <v>15170300000000</v>
      </c>
    </row>
    <row r="53" spans="1:2" x14ac:dyDescent="0.25">
      <c r="A53">
        <v>2011</v>
      </c>
      <c r="B53" s="7">
        <v>15764600000000</v>
      </c>
    </row>
    <row r="54" spans="1:2" x14ac:dyDescent="0.25">
      <c r="A54">
        <v>2012</v>
      </c>
      <c r="B54" s="7">
        <v>16390500000000</v>
      </c>
    </row>
    <row r="55" spans="1:2" x14ac:dyDescent="0.25">
      <c r="A55">
        <v>2013</v>
      </c>
      <c r="B55" s="7">
        <v>16992400000000</v>
      </c>
    </row>
  </sheetData>
  <hyperlinks>
    <hyperlink ref="E2" r:id="rId1"/>
  </hyperlinks>
  <pageMargins left="0.7" right="0.7" top="0.75" bottom="0.75" header="0.3" footer="0.3"/>
  <pageSetup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A59"/>
  <sheetViews>
    <sheetView topLeftCell="A49" workbookViewId="0">
      <selection activeCell="F82" sqref="F82"/>
    </sheetView>
  </sheetViews>
  <sheetFormatPr defaultColWidth="8.85546875" defaultRowHeight="15" x14ac:dyDescent="0.25"/>
  <cols>
    <col min="1" max="1" width="8.85546875" style="10"/>
    <col min="2" max="2" width="11.42578125" style="10" bestFit="1" customWidth="1"/>
    <col min="3" max="6" width="11" style="10" bestFit="1" customWidth="1"/>
    <col min="7" max="8" width="12" style="10" bestFit="1" customWidth="1"/>
    <col min="9" max="9" width="12.28515625" style="10" bestFit="1" customWidth="1"/>
    <col min="10" max="10" width="5" style="39" customWidth="1"/>
    <col min="11" max="11" width="63.85546875" style="10" bestFit="1" customWidth="1"/>
    <col min="12" max="12" width="8.7109375" style="39" customWidth="1"/>
    <col min="13" max="13" width="16.7109375" style="10" customWidth="1"/>
    <col min="14" max="14" width="8.7109375" style="39" customWidth="1"/>
    <col min="15" max="15" width="16.7109375" style="10" customWidth="1"/>
    <col min="16" max="16" width="8.7109375" style="39" customWidth="1"/>
    <col min="17" max="17" width="16.7109375" style="10" customWidth="1"/>
    <col min="18" max="18" width="8.7109375" style="39" customWidth="1"/>
    <col min="19" max="19" width="16.7109375" style="10" customWidth="1"/>
    <col min="20" max="20" width="8.7109375" style="39" customWidth="1"/>
    <col min="21" max="21" width="16.7109375" style="10" customWidth="1"/>
    <col min="22" max="22" width="8.7109375" style="39" customWidth="1"/>
    <col min="23" max="23" width="13.28515625" style="10" customWidth="1"/>
    <col min="24" max="24" width="8.7109375" style="39" customWidth="1"/>
    <col min="25" max="25" width="13.28515625" style="10" customWidth="1"/>
    <col min="26" max="26" width="8.7109375" style="39" customWidth="1"/>
    <col min="27" max="27" width="13.28515625" style="10" customWidth="1"/>
    <col min="28" max="16384" width="8.85546875" style="10"/>
  </cols>
  <sheetData>
    <row r="1" spans="1:27" ht="30" x14ac:dyDescent="0.25">
      <c r="A1" s="49" t="s">
        <v>0</v>
      </c>
      <c r="B1" s="50" t="s">
        <v>43</v>
      </c>
      <c r="C1" s="51" t="s">
        <v>44</v>
      </c>
      <c r="D1" s="51" t="s">
        <v>60</v>
      </c>
      <c r="E1" s="51" t="s">
        <v>59</v>
      </c>
      <c r="F1" s="51" t="s">
        <v>45</v>
      </c>
      <c r="G1" s="51" t="s">
        <v>46</v>
      </c>
      <c r="H1" s="51" t="s">
        <v>62</v>
      </c>
      <c r="I1" s="52" t="s">
        <v>47</v>
      </c>
      <c r="J1" s="52"/>
      <c r="K1" s="10" t="s">
        <v>61</v>
      </c>
      <c r="L1" s="18" t="s">
        <v>25</v>
      </c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38"/>
      <c r="AA1" s="38"/>
    </row>
    <row r="2" spans="1:27" x14ac:dyDescent="0.25">
      <c r="A2" s="53">
        <v>1967</v>
      </c>
      <c r="B2" s="55">
        <v>60813000</v>
      </c>
      <c r="C2" s="62">
        <v>1600</v>
      </c>
      <c r="D2" s="62">
        <v>4433</v>
      </c>
      <c r="E2" s="62">
        <v>7077</v>
      </c>
      <c r="F2" s="62">
        <v>9902</v>
      </c>
      <c r="G2" s="62">
        <v>17820</v>
      </c>
      <c r="H2" s="62">
        <v>28110</v>
      </c>
      <c r="I2" s="54">
        <f>H2/E2</f>
        <v>3.9720220432386606</v>
      </c>
      <c r="J2" s="56"/>
      <c r="K2" s="36" t="s">
        <v>67</v>
      </c>
      <c r="L2" s="61" t="s">
        <v>25</v>
      </c>
      <c r="M2" s="59"/>
      <c r="N2" s="58"/>
      <c r="O2" s="59"/>
      <c r="P2" s="58"/>
      <c r="Q2" s="59"/>
      <c r="R2" s="58"/>
      <c r="S2" s="59"/>
      <c r="T2" s="58"/>
      <c r="U2" s="59"/>
      <c r="V2" s="58"/>
      <c r="W2" s="59"/>
      <c r="X2" s="58"/>
      <c r="Y2" s="60"/>
      <c r="Z2" s="37"/>
      <c r="AA2" s="40"/>
    </row>
    <row r="3" spans="1:27" x14ac:dyDescent="0.25">
      <c r="A3" s="53">
        <v>1968</v>
      </c>
      <c r="B3" s="55">
        <v>62214000</v>
      </c>
      <c r="C3" s="62">
        <v>1806</v>
      </c>
      <c r="D3" s="62">
        <v>4842</v>
      </c>
      <c r="E3" s="62">
        <v>7680</v>
      </c>
      <c r="F3" s="62">
        <v>10713</v>
      </c>
      <c r="G3" s="62">
        <v>18616</v>
      </c>
      <c r="H3" s="62">
        <v>28461</v>
      </c>
      <c r="I3" s="54">
        <f t="shared" ref="I3:I48" si="0">H3/E3</f>
        <v>3.7058593750000002</v>
      </c>
      <c r="J3" s="56"/>
      <c r="K3" s="57"/>
      <c r="L3" s="58"/>
      <c r="M3" s="59"/>
      <c r="N3" s="58"/>
      <c r="O3" s="59"/>
      <c r="P3" s="58"/>
      <c r="Q3" s="59"/>
      <c r="R3" s="58"/>
      <c r="S3" s="59"/>
      <c r="T3" s="58"/>
      <c r="U3" s="59"/>
      <c r="V3" s="58"/>
      <c r="W3" s="59"/>
      <c r="X3" s="58"/>
      <c r="Y3" s="60"/>
      <c r="Z3" s="37"/>
      <c r="AA3" s="40"/>
    </row>
    <row r="4" spans="1:27" x14ac:dyDescent="0.25">
      <c r="A4" s="53">
        <v>1969</v>
      </c>
      <c r="B4" s="55">
        <v>63401000</v>
      </c>
      <c r="C4" s="62">
        <v>1932</v>
      </c>
      <c r="D4" s="62">
        <v>5216</v>
      </c>
      <c r="E4" s="62">
        <v>8335</v>
      </c>
      <c r="F4" s="62">
        <v>11675</v>
      </c>
      <c r="G4" s="62">
        <v>20520</v>
      </c>
      <c r="H4" s="62">
        <v>31585</v>
      </c>
      <c r="I4" s="54">
        <f t="shared" si="0"/>
        <v>3.7894421115776846</v>
      </c>
      <c r="J4" s="56"/>
      <c r="K4" s="57"/>
      <c r="L4" s="58"/>
      <c r="M4" s="59"/>
      <c r="N4" s="58"/>
      <c r="O4" s="59"/>
      <c r="P4" s="58"/>
      <c r="Q4" s="59"/>
      <c r="R4" s="58"/>
      <c r="S4" s="59"/>
      <c r="T4" s="58"/>
      <c r="U4" s="59"/>
      <c r="V4" s="58"/>
      <c r="W4" s="59"/>
      <c r="X4" s="58"/>
      <c r="Y4" s="60"/>
      <c r="Z4" s="37"/>
      <c r="AA4" s="40"/>
    </row>
    <row r="5" spans="1:27" x14ac:dyDescent="0.25">
      <c r="A5" s="53">
        <v>1970</v>
      </c>
      <c r="B5" s="55">
        <v>64778000</v>
      </c>
      <c r="C5" s="62">
        <v>1992</v>
      </c>
      <c r="D5" s="62">
        <v>5396</v>
      </c>
      <c r="E5" s="62">
        <v>8689</v>
      </c>
      <c r="F5" s="62">
        <v>12248</v>
      </c>
      <c r="G5" s="62">
        <v>21683</v>
      </c>
      <c r="H5" s="62">
        <v>33281</v>
      </c>
      <c r="I5" s="54">
        <f t="shared" si="0"/>
        <v>3.8302451375302105</v>
      </c>
      <c r="J5" s="56"/>
      <c r="K5" s="57"/>
      <c r="L5" s="58"/>
      <c r="M5" s="59"/>
      <c r="N5" s="58"/>
      <c r="O5" s="59"/>
      <c r="P5" s="58"/>
      <c r="Q5" s="59"/>
      <c r="R5" s="58"/>
      <c r="S5" s="59"/>
      <c r="T5" s="58"/>
      <c r="U5" s="59"/>
      <c r="V5" s="58"/>
      <c r="W5" s="59"/>
      <c r="X5" s="58"/>
      <c r="Y5" s="60"/>
      <c r="Z5" s="37"/>
      <c r="AA5" s="40"/>
    </row>
    <row r="6" spans="1:27" x14ac:dyDescent="0.25">
      <c r="A6" s="53">
        <v>1971</v>
      </c>
      <c r="B6" s="55">
        <v>66676000</v>
      </c>
      <c r="C6" s="62">
        <v>2092</v>
      </c>
      <c r="D6" s="62">
        <v>5529</v>
      </c>
      <c r="E6" s="62">
        <v>8965</v>
      </c>
      <c r="F6" s="62">
        <v>12745</v>
      </c>
      <c r="G6" s="62">
        <v>22583</v>
      </c>
      <c r="H6" s="62">
        <v>34638</v>
      </c>
      <c r="I6" s="54">
        <f t="shared" si="0"/>
        <v>3.863692136084774</v>
      </c>
      <c r="J6" s="56"/>
      <c r="K6" s="57"/>
      <c r="L6" s="58"/>
      <c r="M6" s="59"/>
      <c r="N6" s="58"/>
      <c r="O6" s="59"/>
      <c r="P6" s="58"/>
      <c r="Q6" s="59"/>
      <c r="R6" s="58"/>
      <c r="S6" s="59"/>
      <c r="T6" s="58"/>
      <c r="U6" s="59"/>
      <c r="V6" s="58"/>
      <c r="W6" s="59"/>
      <c r="X6" s="58"/>
      <c r="Y6" s="60"/>
      <c r="Z6" s="37"/>
      <c r="AA6" s="40"/>
    </row>
    <row r="7" spans="1:27" x14ac:dyDescent="0.25">
      <c r="A7" s="53">
        <v>1972</v>
      </c>
      <c r="B7" s="55">
        <v>68251000</v>
      </c>
      <c r="C7" s="62">
        <v>2283</v>
      </c>
      <c r="D7" s="62">
        <v>5897</v>
      </c>
      <c r="E7" s="62">
        <v>9624</v>
      </c>
      <c r="F7" s="62">
        <v>13817</v>
      </c>
      <c r="G7" s="62">
        <v>24805</v>
      </c>
      <c r="H7" s="62">
        <v>38447</v>
      </c>
      <c r="I7" s="54">
        <f t="shared" si="0"/>
        <v>3.9949085619285118</v>
      </c>
      <c r="J7" s="56"/>
      <c r="K7" s="57"/>
      <c r="L7" s="58"/>
      <c r="M7" s="59"/>
      <c r="N7" s="58"/>
      <c r="O7" s="59"/>
      <c r="P7" s="58"/>
      <c r="Q7" s="59"/>
      <c r="R7" s="58"/>
      <c r="S7" s="59"/>
      <c r="T7" s="58"/>
      <c r="U7" s="59"/>
      <c r="V7" s="58"/>
      <c r="W7" s="59"/>
      <c r="X7" s="58"/>
      <c r="Y7" s="60"/>
      <c r="Z7" s="37"/>
      <c r="AA7" s="40"/>
    </row>
    <row r="8" spans="1:27" x14ac:dyDescent="0.25">
      <c r="A8" s="53">
        <v>1973</v>
      </c>
      <c r="B8" s="55">
        <v>69859000</v>
      </c>
      <c r="C8" s="62">
        <v>2539</v>
      </c>
      <c r="D8" s="62">
        <v>6384</v>
      </c>
      <c r="E8" s="62">
        <v>10471</v>
      </c>
      <c r="F8" s="62">
        <v>15064</v>
      </c>
      <c r="G8" s="62">
        <v>26953</v>
      </c>
      <c r="H8" s="62">
        <v>41516</v>
      </c>
      <c r="I8" s="54">
        <f t="shared" si="0"/>
        <v>3.9648553146786361</v>
      </c>
      <c r="J8" s="56"/>
      <c r="K8" s="57"/>
      <c r="L8" s="58"/>
      <c r="M8" s="59"/>
      <c r="N8" s="58"/>
      <c r="O8" s="59"/>
      <c r="P8" s="58"/>
      <c r="Q8" s="59"/>
      <c r="R8" s="58"/>
      <c r="S8" s="59"/>
      <c r="T8" s="58"/>
      <c r="U8" s="59"/>
      <c r="V8" s="58"/>
      <c r="W8" s="59"/>
      <c r="X8" s="58"/>
      <c r="Y8" s="60"/>
      <c r="Z8" s="37"/>
      <c r="AA8" s="40"/>
    </row>
    <row r="9" spans="1:27" x14ac:dyDescent="0.25">
      <c r="A9" s="53">
        <v>1974</v>
      </c>
      <c r="B9" s="55">
        <v>71163000</v>
      </c>
      <c r="C9" s="62">
        <v>2783</v>
      </c>
      <c r="D9" s="62">
        <v>6917</v>
      </c>
      <c r="E9" s="62">
        <v>11147</v>
      </c>
      <c r="F9" s="62">
        <v>16099</v>
      </c>
      <c r="G9" s="62">
        <v>28523</v>
      </c>
      <c r="H9" s="62">
        <v>43355</v>
      </c>
      <c r="I9" s="54">
        <f t="shared" si="0"/>
        <v>3.889387279088544</v>
      </c>
      <c r="J9" s="56"/>
      <c r="K9" s="57"/>
      <c r="L9" s="58"/>
      <c r="M9" s="59"/>
      <c r="N9" s="58"/>
      <c r="O9" s="59"/>
      <c r="P9" s="58"/>
      <c r="Q9" s="59"/>
      <c r="R9" s="58"/>
      <c r="S9" s="59"/>
      <c r="T9" s="58"/>
      <c r="U9" s="59"/>
      <c r="V9" s="58"/>
      <c r="W9" s="59"/>
      <c r="X9" s="58"/>
      <c r="Y9" s="60"/>
      <c r="Z9" s="37"/>
      <c r="AA9" s="40"/>
    </row>
    <row r="10" spans="1:27" x14ac:dyDescent="0.25">
      <c r="A10" s="53">
        <v>1975</v>
      </c>
      <c r="B10" s="55">
        <v>72867000</v>
      </c>
      <c r="C10" s="62">
        <v>2909</v>
      </c>
      <c r="D10" s="62">
        <v>7146</v>
      </c>
      <c r="E10" s="62">
        <v>11724</v>
      </c>
      <c r="F10" s="62">
        <v>17036</v>
      </c>
      <c r="G10" s="62">
        <v>30078</v>
      </c>
      <c r="H10" s="62">
        <v>45644</v>
      </c>
      <c r="I10" s="54">
        <f t="shared" si="0"/>
        <v>3.8932105083589219</v>
      </c>
      <c r="J10" s="56"/>
      <c r="K10" s="57"/>
      <c r="L10" s="58"/>
      <c r="M10" s="59"/>
      <c r="N10" s="58"/>
      <c r="O10" s="59"/>
      <c r="P10" s="58"/>
      <c r="Q10" s="59"/>
      <c r="R10" s="58"/>
      <c r="S10" s="59"/>
      <c r="T10" s="58"/>
      <c r="U10" s="59"/>
      <c r="V10" s="58"/>
      <c r="W10" s="59"/>
      <c r="X10" s="58"/>
      <c r="Y10" s="60"/>
      <c r="Z10" s="37"/>
      <c r="AA10" s="40"/>
    </row>
    <row r="11" spans="1:27" x14ac:dyDescent="0.25">
      <c r="A11" s="53">
        <v>1976</v>
      </c>
      <c r="B11" s="55">
        <v>74142000</v>
      </c>
      <c r="C11" s="62">
        <v>3152</v>
      </c>
      <c r="D11" s="62">
        <v>7717</v>
      </c>
      <c r="E11" s="62">
        <v>12691</v>
      </c>
      <c r="F11" s="62">
        <v>18430</v>
      </c>
      <c r="G11" s="62">
        <v>32619</v>
      </c>
      <c r="H11" s="62">
        <v>49700</v>
      </c>
      <c r="I11" s="54">
        <f t="shared" si="0"/>
        <v>3.9161610590182017</v>
      </c>
      <c r="J11" s="56"/>
      <c r="K11" s="57"/>
      <c r="L11" s="58"/>
      <c r="M11" s="59"/>
      <c r="N11" s="58"/>
      <c r="O11" s="59"/>
      <c r="P11" s="58"/>
      <c r="Q11" s="59"/>
      <c r="R11" s="58"/>
      <c r="S11" s="59"/>
      <c r="T11" s="58"/>
      <c r="U11" s="59"/>
      <c r="V11" s="58"/>
      <c r="W11" s="59"/>
      <c r="X11" s="58"/>
      <c r="Y11" s="60"/>
      <c r="Z11" s="37"/>
      <c r="AA11" s="40"/>
    </row>
    <row r="12" spans="1:27" x14ac:dyDescent="0.25">
      <c r="A12" s="53">
        <v>1977</v>
      </c>
      <c r="B12" s="55">
        <v>76030000</v>
      </c>
      <c r="C12" s="62">
        <v>3335</v>
      </c>
      <c r="D12" s="62">
        <v>8209</v>
      </c>
      <c r="E12" s="62">
        <v>13579</v>
      </c>
      <c r="F12" s="62">
        <v>19896</v>
      </c>
      <c r="G12" s="62">
        <v>35480</v>
      </c>
      <c r="H12" s="62">
        <v>54277</v>
      </c>
      <c r="I12" s="54">
        <f t="shared" si="0"/>
        <v>3.9971279181088444</v>
      </c>
      <c r="J12" s="56"/>
      <c r="K12" s="57"/>
      <c r="L12" s="58"/>
      <c r="M12" s="59"/>
      <c r="N12" s="58"/>
      <c r="O12" s="59"/>
      <c r="P12" s="58"/>
      <c r="Q12" s="59"/>
      <c r="R12" s="58"/>
      <c r="S12" s="59"/>
      <c r="T12" s="58"/>
      <c r="U12" s="59"/>
      <c r="V12" s="58"/>
      <c r="W12" s="59"/>
      <c r="X12" s="58"/>
      <c r="Y12" s="60"/>
      <c r="Z12" s="37"/>
      <c r="AA12" s="40"/>
    </row>
    <row r="13" spans="1:27" x14ac:dyDescent="0.25">
      <c r="A13" s="53">
        <v>1978</v>
      </c>
      <c r="B13" s="55">
        <v>77330000</v>
      </c>
      <c r="C13" s="62">
        <v>3685</v>
      </c>
      <c r="D13" s="62">
        <v>9050</v>
      </c>
      <c r="E13" s="62">
        <v>14943</v>
      </c>
      <c r="F13" s="62">
        <v>21890</v>
      </c>
      <c r="G13" s="62">
        <v>39081</v>
      </c>
      <c r="H13" s="62">
        <v>59486</v>
      </c>
      <c r="I13" s="54">
        <f t="shared" si="0"/>
        <v>3.9808606036271166</v>
      </c>
      <c r="J13" s="56"/>
      <c r="K13" s="57"/>
      <c r="L13" s="58"/>
      <c r="M13" s="59"/>
      <c r="N13" s="58"/>
      <c r="O13" s="59"/>
      <c r="P13" s="58"/>
      <c r="Q13" s="59"/>
      <c r="R13" s="58"/>
      <c r="S13" s="59"/>
      <c r="T13" s="58"/>
      <c r="U13" s="59"/>
      <c r="V13" s="58"/>
      <c r="W13" s="59"/>
      <c r="X13" s="58"/>
      <c r="Y13" s="60"/>
      <c r="Z13" s="37"/>
      <c r="AA13" s="40"/>
    </row>
    <row r="14" spans="1:27" x14ac:dyDescent="0.25">
      <c r="A14" s="53">
        <v>1979</v>
      </c>
      <c r="B14" s="55">
        <v>80776000</v>
      </c>
      <c r="C14" s="62">
        <v>4006</v>
      </c>
      <c r="D14" s="62">
        <v>9964</v>
      </c>
      <c r="E14" s="62">
        <v>16428</v>
      </c>
      <c r="F14" s="62">
        <v>24108</v>
      </c>
      <c r="G14" s="62">
        <v>43265</v>
      </c>
      <c r="H14" s="62">
        <v>65984</v>
      </c>
      <c r="I14" s="54">
        <f t="shared" si="0"/>
        <v>4.016557097638179</v>
      </c>
      <c r="J14" s="56"/>
      <c r="K14" s="57"/>
      <c r="L14" s="58"/>
      <c r="M14" s="59"/>
      <c r="N14" s="58"/>
      <c r="O14" s="59"/>
      <c r="P14" s="58"/>
      <c r="Q14" s="59"/>
      <c r="R14" s="58"/>
      <c r="S14" s="59"/>
      <c r="T14" s="58"/>
      <c r="U14" s="59"/>
      <c r="V14" s="58"/>
      <c r="W14" s="59"/>
      <c r="X14" s="58"/>
      <c r="Y14" s="60"/>
      <c r="Z14" s="37"/>
      <c r="AA14" s="40"/>
    </row>
    <row r="15" spans="1:27" x14ac:dyDescent="0.25">
      <c r="A15" s="53">
        <v>1980</v>
      </c>
      <c r="B15" s="55">
        <v>82368000</v>
      </c>
      <c r="C15" s="62">
        <v>4310</v>
      </c>
      <c r="D15" s="62">
        <v>10727</v>
      </c>
      <c r="E15" s="62">
        <v>17701</v>
      </c>
      <c r="F15" s="62">
        <v>26078</v>
      </c>
      <c r="G15" s="62">
        <v>46497</v>
      </c>
      <c r="H15" s="62">
        <v>69484</v>
      </c>
      <c r="I15" s="54">
        <f t="shared" si="0"/>
        <v>3.9254279419241849</v>
      </c>
      <c r="J15" s="56"/>
      <c r="K15" s="57"/>
      <c r="L15" s="58"/>
      <c r="M15" s="59"/>
      <c r="N15" s="58"/>
      <c r="O15" s="59"/>
      <c r="P15" s="58"/>
      <c r="Q15" s="59"/>
      <c r="R15" s="58"/>
      <c r="S15" s="59"/>
      <c r="T15" s="58"/>
      <c r="U15" s="59"/>
      <c r="V15" s="58"/>
      <c r="W15" s="59"/>
      <c r="X15" s="58"/>
      <c r="Y15" s="60"/>
      <c r="Z15" s="37"/>
      <c r="AA15" s="40"/>
    </row>
    <row r="16" spans="1:27" x14ac:dyDescent="0.25">
      <c r="A16" s="53">
        <v>1981</v>
      </c>
      <c r="B16" s="55">
        <v>83527000</v>
      </c>
      <c r="C16" s="62">
        <v>4602</v>
      </c>
      <c r="D16" s="62">
        <v>11464</v>
      </c>
      <c r="E16" s="62">
        <v>18991</v>
      </c>
      <c r="F16" s="62">
        <v>28309</v>
      </c>
      <c r="G16" s="62">
        <v>50568</v>
      </c>
      <c r="H16" s="62">
        <v>75144</v>
      </c>
      <c r="I16" s="54">
        <f t="shared" si="0"/>
        <v>3.9568216523616448</v>
      </c>
      <c r="J16" s="56"/>
      <c r="K16" s="57"/>
      <c r="L16" s="58"/>
      <c r="M16" s="59"/>
      <c r="N16" s="58"/>
      <c r="O16" s="59"/>
      <c r="P16" s="58"/>
      <c r="Q16" s="59"/>
      <c r="R16" s="58"/>
      <c r="S16" s="59"/>
      <c r="T16" s="58"/>
      <c r="U16" s="59"/>
      <c r="V16" s="58"/>
      <c r="W16" s="59"/>
      <c r="X16" s="58"/>
      <c r="Y16" s="60"/>
      <c r="Z16" s="37"/>
      <c r="AA16" s="40"/>
    </row>
    <row r="17" spans="1:27" x14ac:dyDescent="0.25">
      <c r="A17" s="53">
        <v>1982</v>
      </c>
      <c r="B17" s="55">
        <v>83918000</v>
      </c>
      <c r="C17" s="62">
        <v>4790</v>
      </c>
      <c r="D17" s="62">
        <v>12121</v>
      </c>
      <c r="E17" s="62">
        <v>20064</v>
      </c>
      <c r="F17" s="62">
        <v>29840</v>
      </c>
      <c r="G17" s="62">
        <v>54729</v>
      </c>
      <c r="H17" s="62">
        <v>82697</v>
      </c>
      <c r="I17" s="54">
        <f t="shared" si="0"/>
        <v>4.1216606858054226</v>
      </c>
      <c r="J17" s="56"/>
      <c r="K17" s="57"/>
      <c r="L17" s="58"/>
      <c r="M17" s="59"/>
      <c r="N17" s="58"/>
      <c r="O17" s="59"/>
      <c r="P17" s="58"/>
      <c r="Q17" s="59"/>
      <c r="R17" s="58"/>
      <c r="S17" s="59"/>
      <c r="T17" s="58"/>
      <c r="U17" s="59"/>
      <c r="V17" s="58"/>
      <c r="W17" s="59"/>
      <c r="X17" s="58"/>
      <c r="Y17" s="60"/>
      <c r="Z17" s="37"/>
      <c r="AA17" s="40"/>
    </row>
    <row r="18" spans="1:27" x14ac:dyDescent="0.25">
      <c r="A18" s="53">
        <v>1983</v>
      </c>
      <c r="B18" s="55">
        <v>85290000</v>
      </c>
      <c r="C18" s="62">
        <v>5053</v>
      </c>
      <c r="D18" s="62">
        <v>12693</v>
      </c>
      <c r="E18" s="62">
        <v>20986</v>
      </c>
      <c r="F18" s="62">
        <v>31492</v>
      </c>
      <c r="G18" s="62">
        <v>57819</v>
      </c>
      <c r="H18" s="62">
        <v>87359</v>
      </c>
      <c r="I18" s="54">
        <f t="shared" si="0"/>
        <v>4.1627275326408082</v>
      </c>
      <c r="J18" s="56"/>
      <c r="K18" s="57"/>
      <c r="L18" s="58"/>
      <c r="M18" s="59"/>
      <c r="N18" s="58"/>
      <c r="O18" s="59"/>
      <c r="P18" s="58"/>
      <c r="Q18" s="59"/>
      <c r="R18" s="58"/>
      <c r="S18" s="59"/>
      <c r="T18" s="58"/>
      <c r="U18" s="59"/>
      <c r="V18" s="58"/>
      <c r="W18" s="59"/>
      <c r="X18" s="58"/>
      <c r="Y18" s="60"/>
      <c r="Z18" s="37"/>
      <c r="AA18" s="40"/>
    </row>
    <row r="19" spans="1:27" x14ac:dyDescent="0.25">
      <c r="A19" s="53">
        <v>1984</v>
      </c>
      <c r="B19" s="55">
        <v>86789000</v>
      </c>
      <c r="C19" s="62">
        <v>5436</v>
      </c>
      <c r="D19" s="62">
        <v>13540</v>
      </c>
      <c r="E19" s="62">
        <v>22438</v>
      </c>
      <c r="F19" s="62">
        <v>33784</v>
      </c>
      <c r="G19" s="62">
        <v>62121</v>
      </c>
      <c r="H19" s="62">
        <v>93774</v>
      </c>
      <c r="I19" s="54">
        <f t="shared" si="0"/>
        <v>4.1792494874766026</v>
      </c>
      <c r="J19" s="56"/>
      <c r="K19" s="57"/>
      <c r="L19" s="58"/>
      <c r="M19" s="59"/>
      <c r="N19" s="58"/>
      <c r="O19" s="59"/>
      <c r="P19" s="58"/>
      <c r="Q19" s="59"/>
      <c r="R19" s="58"/>
      <c r="S19" s="59"/>
      <c r="T19" s="58"/>
      <c r="U19" s="59"/>
      <c r="V19" s="58"/>
      <c r="W19" s="59"/>
      <c r="X19" s="58"/>
      <c r="Y19" s="60"/>
      <c r="Z19" s="37"/>
      <c r="AA19" s="40"/>
    </row>
    <row r="20" spans="1:27" x14ac:dyDescent="0.25">
      <c r="A20" s="53">
        <v>1985</v>
      </c>
      <c r="B20" s="55">
        <v>88458000</v>
      </c>
      <c r="C20" s="62">
        <v>5614</v>
      </c>
      <c r="D20" s="62">
        <v>14227</v>
      </c>
      <c r="E20" s="62">
        <v>23615</v>
      </c>
      <c r="F20" s="62">
        <v>35522</v>
      </c>
      <c r="G20" s="62">
        <v>66353</v>
      </c>
      <c r="H20" s="62">
        <v>102354</v>
      </c>
      <c r="I20" s="54">
        <f t="shared" si="0"/>
        <v>4.3342790599195427</v>
      </c>
      <c r="J20" s="56"/>
      <c r="K20" s="57"/>
      <c r="L20" s="58"/>
      <c r="M20" s="59"/>
      <c r="N20" s="58"/>
      <c r="O20" s="59"/>
      <c r="P20" s="58"/>
      <c r="Q20" s="59"/>
      <c r="R20" s="58"/>
      <c r="S20" s="59"/>
      <c r="T20" s="58"/>
      <c r="U20" s="59"/>
      <c r="V20" s="58"/>
      <c r="W20" s="59"/>
      <c r="X20" s="58"/>
      <c r="Y20" s="60"/>
      <c r="Z20" s="37"/>
      <c r="AA20" s="40"/>
    </row>
    <row r="21" spans="1:27" x14ac:dyDescent="0.25">
      <c r="A21" s="53">
        <v>1986</v>
      </c>
      <c r="B21" s="55">
        <v>89479000</v>
      </c>
      <c r="C21" s="62">
        <v>5774</v>
      </c>
      <c r="D21" s="62">
        <v>14853</v>
      </c>
      <c r="E21" s="62">
        <v>24855</v>
      </c>
      <c r="F21" s="62">
        <v>37443</v>
      </c>
      <c r="G21" s="62">
        <v>70871</v>
      </c>
      <c r="H21" s="62">
        <v>111024</v>
      </c>
      <c r="I21" s="54">
        <f t="shared" si="0"/>
        <v>4.4668678334339171</v>
      </c>
      <c r="J21" s="56"/>
      <c r="K21" s="57"/>
      <c r="L21" s="58"/>
      <c r="M21" s="59"/>
      <c r="N21" s="58"/>
      <c r="O21" s="59"/>
      <c r="P21" s="58"/>
      <c r="Q21" s="59"/>
      <c r="R21" s="58"/>
      <c r="S21" s="59"/>
      <c r="T21" s="58"/>
      <c r="U21" s="59"/>
      <c r="V21" s="58"/>
      <c r="W21" s="59"/>
      <c r="X21" s="58"/>
      <c r="Y21" s="60"/>
      <c r="Z21" s="37"/>
      <c r="AA21" s="40"/>
    </row>
    <row r="22" spans="1:27" x14ac:dyDescent="0.25">
      <c r="A22" s="53">
        <v>1987</v>
      </c>
      <c r="B22" s="55">
        <v>91124000</v>
      </c>
      <c r="C22" s="62">
        <v>6132</v>
      </c>
      <c r="D22" s="62">
        <v>15584</v>
      </c>
      <c r="E22" s="62">
        <v>26055</v>
      </c>
      <c r="F22" s="62">
        <v>39383</v>
      </c>
      <c r="G22" s="62">
        <v>74897</v>
      </c>
      <c r="H22" s="62">
        <v>118000</v>
      </c>
      <c r="I22" s="54">
        <f t="shared" si="0"/>
        <v>4.5288812128190363</v>
      </c>
      <c r="J22" s="56"/>
      <c r="K22" s="57"/>
      <c r="L22" s="58"/>
      <c r="M22" s="59"/>
      <c r="N22" s="58"/>
      <c r="O22" s="59"/>
      <c r="P22" s="58"/>
      <c r="Q22" s="59"/>
      <c r="R22" s="58"/>
      <c r="S22" s="59"/>
      <c r="T22" s="58"/>
      <c r="U22" s="59"/>
      <c r="V22" s="58"/>
      <c r="W22" s="59"/>
      <c r="X22" s="58"/>
      <c r="Y22" s="60"/>
      <c r="Z22" s="37"/>
      <c r="AA22" s="40"/>
    </row>
    <row r="23" spans="1:27" x14ac:dyDescent="0.25">
      <c r="A23" s="53">
        <v>1988</v>
      </c>
      <c r="B23" s="55">
        <v>92830000</v>
      </c>
      <c r="C23" s="62">
        <v>6465</v>
      </c>
      <c r="D23" s="62">
        <v>16317</v>
      </c>
      <c r="E23" s="62">
        <v>27291</v>
      </c>
      <c r="F23" s="62">
        <v>41254</v>
      </c>
      <c r="G23" s="62">
        <v>78759</v>
      </c>
      <c r="H23" s="62">
        <v>124215</v>
      </c>
      <c r="I23" s="54">
        <f t="shared" si="0"/>
        <v>4.5515004946685718</v>
      </c>
      <c r="J23" s="56"/>
      <c r="K23" s="57"/>
      <c r="L23" s="58"/>
      <c r="M23" s="59"/>
      <c r="N23" s="58"/>
      <c r="O23" s="59"/>
      <c r="P23" s="58"/>
      <c r="Q23" s="59"/>
      <c r="R23" s="58"/>
      <c r="S23" s="59"/>
      <c r="T23" s="58"/>
      <c r="U23" s="59"/>
      <c r="V23" s="58"/>
      <c r="W23" s="59"/>
      <c r="X23" s="58"/>
      <c r="Y23" s="60"/>
      <c r="Z23" s="37"/>
      <c r="AA23" s="40"/>
    </row>
    <row r="24" spans="1:27" x14ac:dyDescent="0.25">
      <c r="A24" s="53">
        <v>1989</v>
      </c>
      <c r="B24" s="55">
        <v>93347000</v>
      </c>
      <c r="C24" s="62">
        <v>6994</v>
      </c>
      <c r="D24" s="62">
        <v>17401</v>
      </c>
      <c r="E24" s="62">
        <v>28925</v>
      </c>
      <c r="F24" s="62">
        <v>43753</v>
      </c>
      <c r="G24" s="62">
        <v>85529</v>
      </c>
      <c r="H24" s="62">
        <v>138185</v>
      </c>
      <c r="I24" s="54">
        <f t="shared" si="0"/>
        <v>4.777355229040622</v>
      </c>
      <c r="J24" s="56"/>
      <c r="K24" s="57"/>
      <c r="L24" s="58"/>
      <c r="M24" s="59"/>
      <c r="N24" s="58"/>
      <c r="O24" s="59"/>
      <c r="P24" s="58"/>
      <c r="Q24" s="59"/>
      <c r="R24" s="58"/>
      <c r="S24" s="59"/>
      <c r="T24" s="58"/>
      <c r="U24" s="59"/>
      <c r="V24" s="58"/>
      <c r="W24" s="59"/>
      <c r="X24" s="58"/>
      <c r="Y24" s="60"/>
      <c r="Z24" s="37"/>
      <c r="AA24" s="40"/>
    </row>
    <row r="25" spans="1:27" x14ac:dyDescent="0.25">
      <c r="A25" s="53">
        <v>1990</v>
      </c>
      <c r="B25" s="55">
        <v>94312000</v>
      </c>
      <c r="C25" s="62">
        <v>7166</v>
      </c>
      <c r="D25" s="62">
        <v>18030</v>
      </c>
      <c r="E25" s="62">
        <v>29781</v>
      </c>
      <c r="F25" s="62">
        <v>44901</v>
      </c>
      <c r="G25" s="62">
        <v>87137</v>
      </c>
      <c r="H25" s="62">
        <v>138756</v>
      </c>
      <c r="I25" s="54">
        <f t="shared" si="0"/>
        <v>4.6592122494207713</v>
      </c>
      <c r="J25" s="56"/>
      <c r="K25" s="57"/>
      <c r="L25" s="58"/>
      <c r="M25" s="59"/>
      <c r="N25" s="58"/>
      <c r="O25" s="59"/>
      <c r="P25" s="58"/>
      <c r="Q25" s="59"/>
      <c r="R25" s="58"/>
      <c r="S25" s="59"/>
      <c r="T25" s="58"/>
      <c r="U25" s="59"/>
      <c r="V25" s="58"/>
      <c r="W25" s="59"/>
      <c r="X25" s="58"/>
      <c r="Y25" s="60"/>
      <c r="Z25" s="37"/>
      <c r="AA25" s="40"/>
    </row>
    <row r="26" spans="1:27" x14ac:dyDescent="0.25">
      <c r="A26" s="53">
        <v>1991</v>
      </c>
      <c r="B26" s="55">
        <v>95669000</v>
      </c>
      <c r="C26" s="62">
        <v>7226</v>
      </c>
      <c r="D26" s="62">
        <v>18150</v>
      </c>
      <c r="E26" s="62">
        <v>30148</v>
      </c>
      <c r="F26" s="62">
        <v>45957</v>
      </c>
      <c r="G26" s="62">
        <v>88127</v>
      </c>
      <c r="H26" s="62">
        <v>137530</v>
      </c>
      <c r="I26" s="54">
        <f t="shared" si="0"/>
        <v>4.5618283136526472</v>
      </c>
      <c r="J26" s="56"/>
      <c r="K26" s="57"/>
      <c r="L26" s="58"/>
      <c r="M26" s="59"/>
      <c r="N26" s="58"/>
      <c r="O26" s="59"/>
      <c r="P26" s="58"/>
      <c r="Q26" s="59"/>
      <c r="R26" s="58"/>
      <c r="S26" s="59"/>
      <c r="T26" s="58"/>
      <c r="U26" s="59"/>
      <c r="V26" s="58"/>
      <c r="W26" s="59"/>
      <c r="X26" s="58"/>
      <c r="Y26" s="60"/>
      <c r="Z26" s="37"/>
      <c r="AA26" s="40"/>
    </row>
    <row r="27" spans="1:27" x14ac:dyDescent="0.25">
      <c r="A27" s="53">
        <v>1992</v>
      </c>
      <c r="B27" s="55">
        <v>96426000</v>
      </c>
      <c r="C27" s="62">
        <v>7256</v>
      </c>
      <c r="D27" s="62">
        <v>18181</v>
      </c>
      <c r="E27" s="62">
        <v>30631</v>
      </c>
      <c r="F27" s="62">
        <v>47021</v>
      </c>
      <c r="G27" s="62">
        <v>91110</v>
      </c>
      <c r="H27" s="62">
        <v>144608</v>
      </c>
      <c r="I27" s="54">
        <f t="shared" si="0"/>
        <v>4.7209689530214485</v>
      </c>
      <c r="J27" s="56"/>
      <c r="K27" s="57"/>
      <c r="L27" s="58"/>
      <c r="M27" s="59"/>
      <c r="N27" s="58"/>
      <c r="O27" s="59"/>
      <c r="P27" s="58"/>
      <c r="Q27" s="59"/>
      <c r="R27" s="58"/>
      <c r="S27" s="59"/>
      <c r="T27" s="58"/>
      <c r="U27" s="59"/>
      <c r="V27" s="58"/>
      <c r="W27" s="59"/>
      <c r="X27" s="58"/>
      <c r="Y27" s="60"/>
      <c r="Z27" s="37"/>
      <c r="AA27" s="40"/>
    </row>
    <row r="28" spans="1:27" x14ac:dyDescent="0.25">
      <c r="A28" s="53">
        <v>1993</v>
      </c>
      <c r="B28" s="55">
        <v>97107000</v>
      </c>
      <c r="C28" s="62">
        <v>7359</v>
      </c>
      <c r="D28" s="62">
        <v>18656</v>
      </c>
      <c r="E28" s="62">
        <v>31272</v>
      </c>
      <c r="F28" s="62">
        <v>48599</v>
      </c>
      <c r="G28" s="62">
        <v>101253</v>
      </c>
      <c r="H28" s="62">
        <v>173784</v>
      </c>
      <c r="I28" s="54">
        <f t="shared" si="0"/>
        <v>5.5571757482732158</v>
      </c>
      <c r="J28" s="56"/>
      <c r="K28" s="57"/>
      <c r="L28" s="58"/>
      <c r="M28" s="59"/>
      <c r="N28" s="58"/>
      <c r="O28" s="59"/>
      <c r="P28" s="58"/>
      <c r="Q28" s="59"/>
      <c r="R28" s="58"/>
      <c r="S28" s="59"/>
      <c r="T28" s="58"/>
      <c r="U28" s="59"/>
      <c r="V28" s="58"/>
      <c r="W28" s="59"/>
      <c r="X28" s="58"/>
      <c r="Y28" s="60"/>
      <c r="Z28" s="37"/>
      <c r="AA28" s="40"/>
    </row>
    <row r="29" spans="1:27" x14ac:dyDescent="0.25">
      <c r="A29" s="53">
        <v>1994</v>
      </c>
      <c r="B29" s="55">
        <v>98990000</v>
      </c>
      <c r="C29" s="62">
        <v>7714</v>
      </c>
      <c r="D29" s="62">
        <v>19224</v>
      </c>
      <c r="E29" s="62">
        <v>32385</v>
      </c>
      <c r="F29" s="62">
        <v>50395</v>
      </c>
      <c r="G29" s="62">
        <v>105945</v>
      </c>
      <c r="H29" s="62">
        <v>183044</v>
      </c>
      <c r="I29" s="54">
        <f t="shared" si="0"/>
        <v>5.6521228964026555</v>
      </c>
      <c r="J29" s="56"/>
      <c r="K29" s="57"/>
      <c r="L29" s="58"/>
      <c r="M29" s="59"/>
      <c r="N29" s="58"/>
      <c r="O29" s="59"/>
      <c r="P29" s="58"/>
      <c r="Q29" s="59"/>
      <c r="R29" s="58"/>
      <c r="S29" s="59"/>
      <c r="T29" s="58"/>
      <c r="U29" s="59"/>
      <c r="V29" s="58"/>
      <c r="W29" s="59"/>
      <c r="X29" s="58"/>
      <c r="Y29" s="60"/>
      <c r="Z29" s="37"/>
      <c r="AA29" s="40"/>
    </row>
    <row r="30" spans="1:27" x14ac:dyDescent="0.25">
      <c r="A30" s="53">
        <v>1995</v>
      </c>
      <c r="B30" s="55">
        <v>99627000</v>
      </c>
      <c r="C30" s="62">
        <v>8345</v>
      </c>
      <c r="D30" s="62">
        <v>20397</v>
      </c>
      <c r="E30" s="62">
        <v>34106</v>
      </c>
      <c r="F30" s="62">
        <v>52429</v>
      </c>
      <c r="G30" s="62">
        <v>109411</v>
      </c>
      <c r="H30" s="62">
        <v>188828</v>
      </c>
      <c r="I30" s="54">
        <f t="shared" si="0"/>
        <v>5.5365038409663985</v>
      </c>
      <c r="J30" s="56"/>
      <c r="K30" s="57"/>
      <c r="L30" s="58"/>
      <c r="M30" s="59"/>
      <c r="N30" s="58"/>
      <c r="O30" s="59"/>
      <c r="P30" s="58"/>
      <c r="Q30" s="59"/>
      <c r="R30" s="58"/>
      <c r="S30" s="59"/>
      <c r="T30" s="58"/>
      <c r="U30" s="59"/>
      <c r="V30" s="58"/>
      <c r="W30" s="59"/>
      <c r="X30" s="58"/>
      <c r="Y30" s="60"/>
      <c r="Z30" s="37"/>
      <c r="AA30" s="40"/>
    </row>
    <row r="31" spans="1:27" x14ac:dyDescent="0.25">
      <c r="A31" s="53">
        <v>1996</v>
      </c>
      <c r="B31" s="55">
        <v>101018000</v>
      </c>
      <c r="C31" s="62">
        <v>8595</v>
      </c>
      <c r="D31" s="62">
        <v>21097</v>
      </c>
      <c r="E31" s="62">
        <v>35486</v>
      </c>
      <c r="F31" s="62">
        <v>54922</v>
      </c>
      <c r="G31" s="62">
        <v>115514</v>
      </c>
      <c r="H31" s="62">
        <v>201220</v>
      </c>
      <c r="I31" s="54">
        <f t="shared" si="0"/>
        <v>5.6704052302316406</v>
      </c>
      <c r="J31" s="56"/>
      <c r="K31" s="57"/>
      <c r="L31" s="58"/>
      <c r="M31" s="59"/>
      <c r="N31" s="58"/>
      <c r="O31" s="59"/>
      <c r="P31" s="58"/>
      <c r="Q31" s="59"/>
      <c r="R31" s="58"/>
      <c r="S31" s="59"/>
      <c r="T31" s="58"/>
      <c r="U31" s="59"/>
      <c r="V31" s="58"/>
      <c r="W31" s="59"/>
      <c r="X31" s="58"/>
      <c r="Y31" s="60"/>
      <c r="Z31" s="37"/>
      <c r="AA31" s="40"/>
    </row>
    <row r="32" spans="1:27" x14ac:dyDescent="0.25">
      <c r="A32" s="53">
        <v>1997</v>
      </c>
      <c r="B32" s="55">
        <v>102528000</v>
      </c>
      <c r="C32" s="62">
        <v>8839</v>
      </c>
      <c r="D32" s="62">
        <v>22098</v>
      </c>
      <c r="E32" s="62">
        <v>37177</v>
      </c>
      <c r="F32" s="62">
        <v>57582</v>
      </c>
      <c r="G32" s="62">
        <v>122764</v>
      </c>
      <c r="H32" s="62">
        <v>215436</v>
      </c>
      <c r="I32" s="54">
        <f t="shared" si="0"/>
        <v>5.7948731742744171</v>
      </c>
      <c r="J32" s="56"/>
      <c r="K32" s="57"/>
      <c r="L32" s="58"/>
      <c r="M32" s="59"/>
      <c r="N32" s="58"/>
      <c r="O32" s="59"/>
      <c r="P32" s="58"/>
      <c r="Q32" s="59"/>
      <c r="R32" s="58"/>
      <c r="S32" s="59"/>
      <c r="T32" s="58"/>
      <c r="U32" s="59"/>
      <c r="V32" s="58"/>
      <c r="W32" s="59"/>
      <c r="X32" s="58"/>
      <c r="Y32" s="60"/>
      <c r="Z32" s="37"/>
      <c r="AA32" s="40"/>
    </row>
    <row r="33" spans="1:27" x14ac:dyDescent="0.25">
      <c r="A33" s="53">
        <v>1998</v>
      </c>
      <c r="B33" s="55">
        <v>103874000</v>
      </c>
      <c r="C33" s="62">
        <v>9223</v>
      </c>
      <c r="D33" s="62">
        <v>23288</v>
      </c>
      <c r="E33" s="62">
        <v>38967</v>
      </c>
      <c r="F33" s="62">
        <v>60266</v>
      </c>
      <c r="G33" s="62">
        <v>127529</v>
      </c>
      <c r="H33" s="62">
        <v>222283</v>
      </c>
      <c r="I33" s="54">
        <f t="shared" si="0"/>
        <v>5.7043908948597535</v>
      </c>
      <c r="J33" s="56"/>
      <c r="K33" s="57"/>
      <c r="L33" s="58"/>
      <c r="M33" s="59"/>
      <c r="N33" s="58"/>
      <c r="O33" s="59"/>
      <c r="P33" s="58"/>
      <c r="Q33" s="59"/>
      <c r="R33" s="58"/>
      <c r="S33" s="59"/>
      <c r="T33" s="58"/>
      <c r="U33" s="59"/>
      <c r="V33" s="58"/>
      <c r="W33" s="59"/>
      <c r="X33" s="58"/>
      <c r="Y33" s="60"/>
      <c r="Z33" s="37"/>
      <c r="AA33" s="40"/>
    </row>
    <row r="34" spans="1:27" x14ac:dyDescent="0.25">
      <c r="A34" s="53">
        <v>1999</v>
      </c>
      <c r="B34" s="55">
        <v>106434000</v>
      </c>
      <c r="C34" s="62">
        <v>9915</v>
      </c>
      <c r="D34" s="62">
        <v>24345</v>
      </c>
      <c r="E34" s="62">
        <v>40750</v>
      </c>
      <c r="F34" s="62">
        <v>63423</v>
      </c>
      <c r="G34" s="62">
        <v>135250</v>
      </c>
      <c r="H34" s="62">
        <v>235077</v>
      </c>
      <c r="I34" s="54">
        <f t="shared" si="0"/>
        <v>5.7687607361963193</v>
      </c>
      <c r="J34" s="56"/>
      <c r="K34" s="57"/>
      <c r="L34" s="58"/>
      <c r="M34" s="59"/>
      <c r="N34" s="58"/>
      <c r="O34" s="59"/>
      <c r="P34" s="58"/>
      <c r="Q34" s="59"/>
      <c r="R34" s="58"/>
      <c r="S34" s="59"/>
      <c r="T34" s="58"/>
      <c r="U34" s="59"/>
      <c r="V34" s="58"/>
      <c r="W34" s="59"/>
      <c r="X34" s="58"/>
      <c r="Y34" s="60"/>
      <c r="Z34" s="37"/>
      <c r="AA34" s="40"/>
    </row>
    <row r="35" spans="1:27" x14ac:dyDescent="0.25">
      <c r="A35" s="53">
        <v>2000</v>
      </c>
      <c r="B35" s="55">
        <v>108209000</v>
      </c>
      <c r="C35" s="62">
        <v>10157</v>
      </c>
      <c r="D35" s="62">
        <v>25361</v>
      </c>
      <c r="E35" s="62">
        <v>42233</v>
      </c>
      <c r="F35" s="62">
        <v>65653</v>
      </c>
      <c r="G35" s="62">
        <v>142269</v>
      </c>
      <c r="H35" s="62">
        <v>252400</v>
      </c>
      <c r="I35" s="54">
        <f t="shared" si="0"/>
        <v>5.9763691899699287</v>
      </c>
      <c r="J35" s="56"/>
      <c r="K35" s="57"/>
      <c r="L35" s="58"/>
      <c r="M35" s="59"/>
      <c r="N35" s="58"/>
      <c r="O35" s="59"/>
      <c r="P35" s="58"/>
      <c r="Q35" s="59"/>
      <c r="R35" s="58"/>
      <c r="S35" s="59"/>
      <c r="T35" s="58"/>
      <c r="U35" s="59"/>
      <c r="V35" s="58"/>
      <c r="W35" s="59"/>
      <c r="X35" s="58"/>
      <c r="Y35" s="60"/>
      <c r="Z35" s="37"/>
      <c r="AA35" s="40"/>
    </row>
    <row r="36" spans="1:27" x14ac:dyDescent="0.25">
      <c r="A36" s="53">
        <v>2001</v>
      </c>
      <c r="B36" s="55">
        <v>109297000</v>
      </c>
      <c r="C36" s="62">
        <v>10136</v>
      </c>
      <c r="D36" s="62">
        <v>25468</v>
      </c>
      <c r="E36" s="62">
        <v>42629</v>
      </c>
      <c r="F36" s="62">
        <v>66839</v>
      </c>
      <c r="G36" s="62">
        <v>145970</v>
      </c>
      <c r="H36" s="62">
        <v>260464</v>
      </c>
      <c r="I36" s="54">
        <f t="shared" si="0"/>
        <v>6.1100190011494524</v>
      </c>
      <c r="J36" s="56"/>
      <c r="K36" s="57"/>
      <c r="L36" s="58"/>
      <c r="M36" s="59"/>
      <c r="N36" s="58"/>
      <c r="O36" s="59"/>
      <c r="P36" s="58"/>
      <c r="Q36" s="59"/>
      <c r="R36" s="58"/>
      <c r="S36" s="59"/>
      <c r="T36" s="58"/>
      <c r="U36" s="59"/>
      <c r="V36" s="58"/>
      <c r="W36" s="59"/>
      <c r="X36" s="58"/>
      <c r="Y36" s="60"/>
      <c r="Z36" s="37"/>
      <c r="AA36" s="40"/>
    </row>
    <row r="37" spans="1:27" x14ac:dyDescent="0.25">
      <c r="A37" s="53">
        <v>2002</v>
      </c>
      <c r="B37" s="55">
        <v>111278000</v>
      </c>
      <c r="C37" s="62">
        <v>9990</v>
      </c>
      <c r="D37" s="62">
        <v>25400</v>
      </c>
      <c r="E37" s="62">
        <v>42802</v>
      </c>
      <c r="F37" s="62">
        <v>67326</v>
      </c>
      <c r="G37" s="62">
        <v>143743</v>
      </c>
      <c r="H37" s="62">
        <v>251010</v>
      </c>
      <c r="I37" s="54">
        <f t="shared" si="0"/>
        <v>5.8644455866548295</v>
      </c>
      <c r="J37" s="56"/>
      <c r="K37" s="57"/>
      <c r="L37" s="58"/>
      <c r="M37" s="59"/>
      <c r="N37" s="58"/>
      <c r="O37" s="59"/>
      <c r="P37" s="58"/>
      <c r="Q37" s="59"/>
      <c r="R37" s="58"/>
      <c r="S37" s="59"/>
      <c r="T37" s="58"/>
      <c r="U37" s="59"/>
      <c r="V37" s="58"/>
      <c r="W37" s="59"/>
      <c r="X37" s="58"/>
      <c r="Y37" s="60"/>
      <c r="Z37" s="37"/>
      <c r="AA37" s="40"/>
    </row>
    <row r="38" spans="1:27" x14ac:dyDescent="0.25">
      <c r="A38" s="53">
        <v>2003</v>
      </c>
      <c r="B38" s="55">
        <v>112000000</v>
      </c>
      <c r="C38" s="62">
        <v>9996</v>
      </c>
      <c r="D38" s="62">
        <v>25678</v>
      </c>
      <c r="E38" s="62">
        <v>43588</v>
      </c>
      <c r="F38" s="62">
        <v>68994</v>
      </c>
      <c r="G38" s="62">
        <v>147078</v>
      </c>
      <c r="H38" s="62">
        <v>253239</v>
      </c>
      <c r="I38" s="54">
        <f t="shared" si="0"/>
        <v>5.809832981554556</v>
      </c>
      <c r="J38" s="56"/>
      <c r="K38" s="57"/>
      <c r="L38" s="58"/>
      <c r="M38" s="59"/>
      <c r="N38" s="58"/>
      <c r="O38" s="59"/>
      <c r="P38" s="58"/>
      <c r="Q38" s="59"/>
      <c r="R38" s="58"/>
      <c r="S38" s="59"/>
      <c r="T38" s="58"/>
      <c r="U38" s="59"/>
      <c r="V38" s="58"/>
      <c r="W38" s="59"/>
      <c r="X38" s="58"/>
      <c r="Y38" s="60"/>
      <c r="Z38" s="37"/>
      <c r="AA38" s="40"/>
    </row>
    <row r="39" spans="1:27" x14ac:dyDescent="0.25">
      <c r="A39" s="53">
        <v>2004</v>
      </c>
      <c r="B39" s="55">
        <v>113343000</v>
      </c>
      <c r="C39" s="62">
        <v>10244</v>
      </c>
      <c r="D39" s="62">
        <v>26212</v>
      </c>
      <c r="E39" s="62">
        <v>44411</v>
      </c>
      <c r="F39" s="62">
        <v>70026</v>
      </c>
      <c r="G39" s="62">
        <v>151438</v>
      </c>
      <c r="H39" s="62">
        <v>263896</v>
      </c>
      <c r="I39" s="54">
        <f t="shared" si="0"/>
        <v>5.9421314539190737</v>
      </c>
      <c r="J39" s="56"/>
      <c r="K39" s="57"/>
      <c r="L39" s="58"/>
      <c r="M39" s="59"/>
      <c r="N39" s="58"/>
      <c r="O39" s="59"/>
      <c r="P39" s="58"/>
      <c r="Q39" s="59"/>
      <c r="R39" s="58"/>
      <c r="S39" s="59"/>
      <c r="T39" s="58"/>
      <c r="U39" s="59"/>
      <c r="V39" s="58"/>
      <c r="W39" s="59"/>
      <c r="X39" s="58"/>
      <c r="Y39" s="60"/>
      <c r="Z39" s="37"/>
      <c r="AA39" s="40"/>
    </row>
    <row r="40" spans="1:27" x14ac:dyDescent="0.25">
      <c r="A40" s="53">
        <v>2005</v>
      </c>
      <c r="B40" s="55">
        <v>114384000</v>
      </c>
      <c r="C40" s="62">
        <v>10655</v>
      </c>
      <c r="D40" s="62">
        <v>27357</v>
      </c>
      <c r="E40" s="62">
        <v>46301</v>
      </c>
      <c r="F40" s="62">
        <v>72825</v>
      </c>
      <c r="G40" s="62">
        <v>159583</v>
      </c>
      <c r="H40" s="62">
        <v>281155</v>
      </c>
      <c r="I40" s="54">
        <f t="shared" si="0"/>
        <v>6.072331051165202</v>
      </c>
      <c r="J40" s="56"/>
      <c r="K40" s="57"/>
      <c r="L40" s="58"/>
      <c r="M40" s="59"/>
      <c r="N40" s="58"/>
      <c r="O40" s="59"/>
      <c r="P40" s="58"/>
      <c r="Q40" s="59"/>
      <c r="R40" s="58"/>
      <c r="S40" s="59"/>
      <c r="T40" s="58"/>
      <c r="U40" s="59"/>
      <c r="V40" s="58"/>
      <c r="W40" s="59"/>
      <c r="X40" s="58"/>
      <c r="Y40" s="60"/>
      <c r="Z40" s="37"/>
      <c r="AA40" s="40"/>
    </row>
    <row r="41" spans="1:27" x14ac:dyDescent="0.25">
      <c r="A41" s="53">
        <v>2006</v>
      </c>
      <c r="B41" s="55">
        <v>116011000</v>
      </c>
      <c r="C41" s="62">
        <v>11352</v>
      </c>
      <c r="D41" s="62">
        <v>28777</v>
      </c>
      <c r="E41" s="62">
        <v>48223</v>
      </c>
      <c r="F41" s="62">
        <v>76329</v>
      </c>
      <c r="G41" s="62">
        <v>168170</v>
      </c>
      <c r="H41" s="62">
        <v>297405</v>
      </c>
      <c r="I41" s="54">
        <f t="shared" si="0"/>
        <v>6.1672853202828524</v>
      </c>
      <c r="J41" s="56"/>
      <c r="K41" s="57"/>
      <c r="L41" s="58"/>
      <c r="M41" s="59"/>
      <c r="N41" s="58"/>
      <c r="O41" s="59"/>
      <c r="P41" s="58"/>
      <c r="Q41" s="59"/>
      <c r="R41" s="58"/>
      <c r="S41" s="59"/>
      <c r="T41" s="58"/>
      <c r="U41" s="59"/>
      <c r="V41" s="58"/>
      <c r="W41" s="59"/>
      <c r="X41" s="58"/>
      <c r="Y41" s="60"/>
      <c r="Z41" s="37"/>
      <c r="AA41" s="40"/>
    </row>
    <row r="42" spans="1:27" x14ac:dyDescent="0.25">
      <c r="A42" s="53">
        <v>2007</v>
      </c>
      <c r="B42" s="55">
        <v>116783000</v>
      </c>
      <c r="C42" s="62">
        <v>11551</v>
      </c>
      <c r="D42" s="62">
        <v>29442</v>
      </c>
      <c r="E42" s="62">
        <v>49968</v>
      </c>
      <c r="F42" s="62">
        <v>79111</v>
      </c>
      <c r="G42" s="62">
        <v>167971</v>
      </c>
      <c r="H42" s="62">
        <v>287191</v>
      </c>
      <c r="I42" s="54">
        <f t="shared" si="0"/>
        <v>5.7474983989753445</v>
      </c>
      <c r="J42" s="56"/>
      <c r="K42" s="57"/>
      <c r="L42" s="58"/>
      <c r="M42" s="59"/>
      <c r="N42" s="58"/>
      <c r="O42" s="59"/>
      <c r="P42" s="58"/>
      <c r="Q42" s="59"/>
      <c r="R42" s="58"/>
      <c r="S42" s="59"/>
      <c r="T42" s="58"/>
      <c r="U42" s="59"/>
      <c r="V42" s="58"/>
      <c r="W42" s="59"/>
      <c r="X42" s="58"/>
      <c r="Y42" s="60"/>
      <c r="Z42" s="37"/>
      <c r="AA42" s="40"/>
    </row>
    <row r="43" spans="1:27" x14ac:dyDescent="0.25">
      <c r="A43" s="53">
        <v>2008</v>
      </c>
      <c r="B43" s="55">
        <v>117181000</v>
      </c>
      <c r="C43" s="62">
        <v>11656</v>
      </c>
      <c r="D43" s="62">
        <v>29517</v>
      </c>
      <c r="E43" s="62">
        <v>50132</v>
      </c>
      <c r="F43" s="62">
        <v>79760</v>
      </c>
      <c r="G43" s="62">
        <v>171057</v>
      </c>
      <c r="H43" s="62">
        <v>294709</v>
      </c>
      <c r="I43" s="54">
        <f t="shared" si="0"/>
        <v>5.878660336711083</v>
      </c>
      <c r="J43" s="56"/>
      <c r="K43" s="57"/>
      <c r="L43" s="58"/>
      <c r="M43" s="59"/>
      <c r="N43" s="58"/>
      <c r="O43" s="59"/>
      <c r="P43" s="58"/>
      <c r="Q43" s="59"/>
      <c r="R43" s="58"/>
      <c r="S43" s="59"/>
      <c r="T43" s="58"/>
      <c r="U43" s="59"/>
      <c r="V43" s="58"/>
      <c r="W43" s="59"/>
      <c r="X43" s="58"/>
      <c r="Y43" s="60"/>
      <c r="Z43" s="37"/>
      <c r="AA43" s="40"/>
    </row>
    <row r="44" spans="1:27" x14ac:dyDescent="0.25">
      <c r="A44" s="53">
        <v>2009</v>
      </c>
      <c r="B44" s="55">
        <v>117538000</v>
      </c>
      <c r="C44" s="62">
        <v>11552</v>
      </c>
      <c r="D44" s="62">
        <v>29257</v>
      </c>
      <c r="E44" s="62">
        <v>49534</v>
      </c>
      <c r="F44" s="62">
        <v>78694</v>
      </c>
      <c r="G44" s="62">
        <v>170844</v>
      </c>
      <c r="H44" s="62">
        <v>295388</v>
      </c>
      <c r="I44" s="54">
        <f t="shared" si="0"/>
        <v>5.9633383130778856</v>
      </c>
      <c r="J44" s="56"/>
      <c r="K44" s="57"/>
      <c r="L44" s="58"/>
      <c r="M44" s="59"/>
      <c r="N44" s="58"/>
      <c r="O44" s="59"/>
      <c r="P44" s="58"/>
      <c r="Q44" s="59"/>
      <c r="R44" s="58"/>
      <c r="S44" s="59"/>
      <c r="T44" s="58"/>
      <c r="U44" s="59"/>
      <c r="V44" s="58"/>
      <c r="W44" s="59"/>
      <c r="X44" s="58"/>
      <c r="Y44" s="60"/>
      <c r="Z44" s="37"/>
      <c r="AA44" s="40"/>
    </row>
    <row r="45" spans="1:27" x14ac:dyDescent="0.25">
      <c r="A45" s="53">
        <v>2010</v>
      </c>
      <c r="B45" s="55">
        <v>119927000</v>
      </c>
      <c r="C45" s="62">
        <v>10994</v>
      </c>
      <c r="D45" s="62">
        <v>28532</v>
      </c>
      <c r="E45" s="62">
        <v>49167</v>
      </c>
      <c r="F45" s="62">
        <v>78877</v>
      </c>
      <c r="G45" s="62">
        <v>169391</v>
      </c>
      <c r="H45" s="62">
        <v>287201</v>
      </c>
      <c r="I45" s="54">
        <f t="shared" si="0"/>
        <v>5.8413366689039394</v>
      </c>
      <c r="J45" s="56"/>
      <c r="K45" s="57"/>
      <c r="L45" s="58"/>
      <c r="M45" s="59"/>
      <c r="N45" s="58"/>
      <c r="O45" s="59"/>
      <c r="P45" s="58"/>
      <c r="Q45" s="59"/>
      <c r="R45" s="58"/>
      <c r="S45" s="59"/>
      <c r="T45" s="58"/>
      <c r="U45" s="59"/>
      <c r="V45" s="58"/>
      <c r="W45" s="59"/>
      <c r="X45" s="58"/>
      <c r="Y45" s="60"/>
      <c r="Z45" s="37"/>
      <c r="AA45" s="40"/>
    </row>
    <row r="46" spans="1:27" x14ac:dyDescent="0.25">
      <c r="A46" s="53">
        <v>2011</v>
      </c>
      <c r="B46" s="55">
        <v>121084000</v>
      </c>
      <c r="C46" s="62">
        <v>11239</v>
      </c>
      <c r="D46" s="62">
        <v>29204</v>
      </c>
      <c r="E46" s="62">
        <v>49842</v>
      </c>
      <c r="F46" s="62">
        <v>80080</v>
      </c>
      <c r="G46" s="62">
        <v>178020</v>
      </c>
      <c r="H46" s="62">
        <v>311444</v>
      </c>
      <c r="I46" s="54">
        <f t="shared" si="0"/>
        <v>6.248625657076361</v>
      </c>
      <c r="J46" s="56"/>
      <c r="K46" s="57"/>
      <c r="L46" s="58"/>
      <c r="M46" s="59"/>
      <c r="N46" s="58"/>
      <c r="O46" s="59"/>
      <c r="P46" s="58"/>
      <c r="Q46" s="59"/>
      <c r="R46" s="58"/>
      <c r="S46" s="59"/>
      <c r="T46" s="58"/>
      <c r="U46" s="59"/>
      <c r="V46" s="58"/>
      <c r="W46" s="59"/>
      <c r="X46" s="58"/>
      <c r="Y46" s="60"/>
      <c r="Z46" s="37"/>
      <c r="AA46" s="40"/>
    </row>
    <row r="47" spans="1:27" x14ac:dyDescent="0.25">
      <c r="A47" s="53">
        <v>2012</v>
      </c>
      <c r="B47" s="55">
        <v>122459000</v>
      </c>
      <c r="C47" s="62">
        <v>11490</v>
      </c>
      <c r="D47" s="62">
        <v>29696</v>
      </c>
      <c r="E47" s="62">
        <v>51179</v>
      </c>
      <c r="F47" s="62">
        <v>82098</v>
      </c>
      <c r="G47" s="62">
        <v>181905</v>
      </c>
      <c r="H47" s="62">
        <v>318052</v>
      </c>
      <c r="I47" s="54">
        <f t="shared" si="0"/>
        <v>6.2145020418531036</v>
      </c>
      <c r="J47" s="56"/>
      <c r="K47" s="57"/>
      <c r="L47" s="58"/>
      <c r="M47" s="59"/>
      <c r="N47" s="58"/>
      <c r="O47" s="59"/>
      <c r="P47" s="58"/>
      <c r="Q47" s="59"/>
      <c r="R47" s="58"/>
      <c r="S47" s="59"/>
      <c r="T47" s="58"/>
      <c r="U47" s="59"/>
      <c r="V47" s="58"/>
      <c r="W47" s="59"/>
      <c r="X47" s="58"/>
      <c r="Y47" s="60"/>
      <c r="Z47" s="37"/>
      <c r="AA47" s="40"/>
    </row>
    <row r="48" spans="1:27" x14ac:dyDescent="0.25">
      <c r="A48" s="53">
        <v>2013</v>
      </c>
      <c r="B48" s="55">
        <v>122952000</v>
      </c>
      <c r="C48" s="62">
        <v>11651</v>
      </c>
      <c r="D48" s="62">
        <v>30509</v>
      </c>
      <c r="E48" s="62">
        <v>52322</v>
      </c>
      <c r="F48" s="62">
        <v>83519</v>
      </c>
      <c r="G48" s="62">
        <v>185206</v>
      </c>
      <c r="H48" s="62">
        <v>322343</v>
      </c>
      <c r="I48" s="54">
        <f t="shared" si="0"/>
        <v>6.1607545583119911</v>
      </c>
      <c r="J48" s="56"/>
      <c r="K48" s="57"/>
      <c r="L48" s="58"/>
      <c r="M48" s="59"/>
      <c r="N48" s="58"/>
      <c r="O48" s="59"/>
      <c r="P48" s="58"/>
      <c r="Q48" s="59"/>
      <c r="R48" s="58"/>
      <c r="S48" s="59"/>
      <c r="T48" s="58"/>
      <c r="U48" s="59"/>
      <c r="V48" s="58"/>
      <c r="W48" s="59"/>
      <c r="X48" s="58"/>
      <c r="Y48" s="60"/>
      <c r="Z48" s="37"/>
      <c r="AA48" s="40"/>
    </row>
    <row r="49" spans="3:25" x14ac:dyDescent="0.25">
      <c r="J49" s="56"/>
      <c r="K49" s="57"/>
      <c r="L49" s="56"/>
      <c r="M49" s="57"/>
      <c r="N49" s="56"/>
      <c r="O49" s="57"/>
      <c r="P49" s="56"/>
      <c r="Q49" s="57"/>
      <c r="R49" s="56"/>
      <c r="S49" s="57"/>
      <c r="T49" s="56"/>
      <c r="U49" s="57"/>
      <c r="V49" s="56"/>
      <c r="W49" s="57"/>
      <c r="X49" s="56"/>
      <c r="Y49" s="57"/>
    </row>
    <row r="50" spans="3:25" x14ac:dyDescent="0.25">
      <c r="J50" s="56"/>
      <c r="K50" s="57"/>
      <c r="L50" s="56"/>
      <c r="M50" s="57"/>
      <c r="N50" s="56"/>
      <c r="O50" s="57"/>
      <c r="P50" s="56"/>
      <c r="Q50" s="57"/>
      <c r="R50" s="56"/>
      <c r="S50" s="57"/>
      <c r="T50" s="56"/>
      <c r="U50" s="57"/>
      <c r="V50" s="56"/>
      <c r="W50" s="57"/>
      <c r="X50" s="56"/>
      <c r="Y50" s="57"/>
    </row>
    <row r="51" spans="3:25" x14ac:dyDescent="0.25">
      <c r="J51" s="56"/>
      <c r="K51" s="57"/>
      <c r="L51" s="56"/>
      <c r="M51" s="57"/>
      <c r="N51" s="56"/>
      <c r="O51" s="57"/>
      <c r="P51" s="56"/>
      <c r="Q51" s="57"/>
      <c r="R51" s="56"/>
      <c r="S51" s="57"/>
      <c r="T51" s="56"/>
      <c r="U51" s="57"/>
      <c r="V51" s="56"/>
      <c r="W51" s="57"/>
      <c r="X51" s="56"/>
      <c r="Y51" s="57"/>
    </row>
    <row r="52" spans="3:25" x14ac:dyDescent="0.25">
      <c r="J52" s="56"/>
      <c r="K52" s="57"/>
      <c r="L52" s="56"/>
      <c r="M52" s="57"/>
      <c r="N52" s="56"/>
      <c r="O52" s="57"/>
      <c r="P52" s="56"/>
      <c r="Q52" s="57"/>
      <c r="R52" s="56"/>
      <c r="S52" s="57"/>
      <c r="T52" s="56"/>
      <c r="U52" s="57"/>
      <c r="V52" s="56"/>
      <c r="W52" s="57"/>
      <c r="X52" s="56"/>
      <c r="Y52" s="57"/>
    </row>
    <row r="53" spans="3:25" x14ac:dyDescent="0.25">
      <c r="J53" s="56"/>
      <c r="K53" s="57"/>
      <c r="L53" s="56"/>
      <c r="M53" s="57"/>
      <c r="N53" s="56"/>
      <c r="O53" s="57"/>
      <c r="P53" s="56"/>
      <c r="Q53" s="57"/>
      <c r="R53" s="56"/>
      <c r="S53" s="57"/>
      <c r="T53" s="56"/>
      <c r="U53" s="57"/>
      <c r="V53" s="56"/>
      <c r="W53" s="57"/>
      <c r="X53" s="56"/>
      <c r="Y53" s="57"/>
    </row>
    <row r="54" spans="3:25" x14ac:dyDescent="0.25">
      <c r="J54" s="56"/>
      <c r="K54" s="57"/>
      <c r="L54" s="56"/>
      <c r="M54" s="57"/>
      <c r="N54" s="56"/>
      <c r="O54" s="57"/>
      <c r="P54" s="56"/>
      <c r="Q54" s="57"/>
      <c r="R54" s="56"/>
      <c r="S54" s="57"/>
      <c r="T54" s="56"/>
      <c r="U54" s="57"/>
      <c r="V54" s="56"/>
      <c r="W54" s="57"/>
      <c r="X54" s="56"/>
      <c r="Y54" s="57"/>
    </row>
    <row r="55" spans="3:25" x14ac:dyDescent="0.25">
      <c r="J55" s="56"/>
      <c r="K55" s="57"/>
      <c r="L55" s="56"/>
      <c r="M55" s="57"/>
      <c r="N55" s="56"/>
      <c r="O55" s="57"/>
      <c r="P55" s="56"/>
      <c r="Q55" s="57"/>
      <c r="R55" s="56"/>
      <c r="S55" s="57"/>
      <c r="T55" s="56"/>
      <c r="U55" s="57"/>
      <c r="V55" s="56"/>
      <c r="W55" s="57"/>
      <c r="X55" s="56"/>
      <c r="Y55" s="57"/>
    </row>
    <row r="59" spans="3:25" ht="15.75" x14ac:dyDescent="0.25">
      <c r="C59" s="73"/>
    </row>
  </sheetData>
  <sortState ref="A4:Y50">
    <sortCondition ref="A4:A50"/>
  </sortState>
  <hyperlinks>
    <hyperlink ref="L1" r:id="rId1"/>
    <hyperlink ref="L2" r:id="rId2"/>
  </hyperlinks>
  <pageMargins left="0.7" right="0.7" top="0.75" bottom="0.75" header="0.3" footer="0.3"/>
  <pageSetup orientation="portrait" horizontalDpi="0" verticalDpi="0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48"/>
  <sheetViews>
    <sheetView workbookViewId="0">
      <selection activeCell="B4" sqref="B4"/>
    </sheetView>
  </sheetViews>
  <sheetFormatPr defaultRowHeight="15" x14ac:dyDescent="0.25"/>
  <cols>
    <col min="1" max="1" width="5" bestFit="1" customWidth="1"/>
    <col min="2" max="2" width="37.42578125" bestFit="1" customWidth="1"/>
    <col min="3" max="3" width="4.140625" customWidth="1"/>
    <col min="4" max="4" width="23.7109375" bestFit="1" customWidth="1"/>
  </cols>
  <sheetData>
    <row r="1" spans="1:5" x14ac:dyDescent="0.25">
      <c r="A1" s="1" t="s">
        <v>0</v>
      </c>
      <c r="B1" s="1" t="s">
        <v>3</v>
      </c>
      <c r="C1" s="1"/>
      <c r="D1" s="1" t="s">
        <v>63</v>
      </c>
    </row>
    <row r="2" spans="1:5" x14ac:dyDescent="0.25">
      <c r="A2">
        <v>1946</v>
      </c>
      <c r="B2" s="6">
        <v>14736</v>
      </c>
      <c r="D2" t="s">
        <v>64</v>
      </c>
      <c r="E2" s="18" t="s">
        <v>25</v>
      </c>
    </row>
    <row r="3" spans="1:5" x14ac:dyDescent="0.25">
      <c r="A3">
        <v>1956</v>
      </c>
      <c r="B3" s="6">
        <v>10528</v>
      </c>
    </row>
    <row r="4" spans="1:5" x14ac:dyDescent="0.25">
      <c r="A4">
        <v>1966</v>
      </c>
      <c r="B4" s="6">
        <v>16850</v>
      </c>
    </row>
    <row r="5" spans="1:5" x14ac:dyDescent="0.25">
      <c r="A5">
        <v>1969</v>
      </c>
      <c r="B5" s="6">
        <v>20464</v>
      </c>
    </row>
    <row r="6" spans="1:5" x14ac:dyDescent="0.25">
      <c r="A6">
        <v>1971</v>
      </c>
      <c r="B6" s="6">
        <v>25442</v>
      </c>
    </row>
    <row r="7" spans="1:5" x14ac:dyDescent="0.25">
      <c r="A7">
        <v>1972</v>
      </c>
      <c r="B7" s="6">
        <v>28920</v>
      </c>
    </row>
    <row r="8" spans="1:5" x14ac:dyDescent="0.25">
      <c r="A8">
        <v>1973</v>
      </c>
      <c r="B8" s="6">
        <v>35586</v>
      </c>
    </row>
    <row r="9" spans="1:5" x14ac:dyDescent="0.25">
      <c r="A9">
        <v>1974</v>
      </c>
      <c r="B9" s="6">
        <v>45422</v>
      </c>
    </row>
    <row r="10" spans="1:5" x14ac:dyDescent="0.25">
      <c r="A10">
        <v>1975</v>
      </c>
      <c r="B10" s="6">
        <v>60221</v>
      </c>
    </row>
    <row r="11" spans="1:5" x14ac:dyDescent="0.25">
      <c r="A11">
        <v>1976</v>
      </c>
      <c r="B11" s="6">
        <v>57072</v>
      </c>
    </row>
    <row r="12" spans="1:5" x14ac:dyDescent="0.25">
      <c r="A12">
        <v>1977</v>
      </c>
      <c r="B12" s="6">
        <v>63629</v>
      </c>
    </row>
    <row r="13" spans="1:5" x14ac:dyDescent="0.25">
      <c r="A13">
        <v>1978</v>
      </c>
      <c r="B13" s="6">
        <v>61261</v>
      </c>
    </row>
    <row r="14" spans="1:5" x14ac:dyDescent="0.25">
      <c r="A14">
        <v>1979</v>
      </c>
      <c r="B14" s="6">
        <v>77497</v>
      </c>
    </row>
    <row r="15" spans="1:5" x14ac:dyDescent="0.25">
      <c r="A15">
        <v>1980</v>
      </c>
      <c r="B15" s="6">
        <v>87012</v>
      </c>
    </row>
    <row r="16" spans="1:5" x14ac:dyDescent="0.25">
      <c r="A16">
        <v>1981</v>
      </c>
      <c r="B16" s="6">
        <v>63554</v>
      </c>
    </row>
    <row r="17" spans="1:2" x14ac:dyDescent="0.25">
      <c r="A17">
        <v>1982</v>
      </c>
      <c r="B17" s="6">
        <v>58493</v>
      </c>
    </row>
    <row r="18" spans="1:2" x14ac:dyDescent="0.25">
      <c r="A18">
        <v>1983</v>
      </c>
      <c r="B18" s="6">
        <v>57703</v>
      </c>
    </row>
    <row r="19" spans="1:2" x14ac:dyDescent="0.25">
      <c r="A19">
        <v>1984</v>
      </c>
      <c r="B19" s="6">
        <v>50997</v>
      </c>
    </row>
    <row r="20" spans="1:2" x14ac:dyDescent="0.25">
      <c r="A20">
        <v>1985</v>
      </c>
      <c r="B20" s="6">
        <v>53479</v>
      </c>
    </row>
    <row r="21" spans="1:2" x14ac:dyDescent="0.25">
      <c r="A21">
        <v>1986</v>
      </c>
      <c r="B21" s="6">
        <v>47418</v>
      </c>
    </row>
    <row r="22" spans="1:2" x14ac:dyDescent="0.25">
      <c r="A22">
        <v>1987</v>
      </c>
      <c r="B22" s="6">
        <v>49654</v>
      </c>
    </row>
    <row r="23" spans="1:2" x14ac:dyDescent="0.25">
      <c r="A23">
        <v>1988</v>
      </c>
      <c r="B23" s="6">
        <v>53376</v>
      </c>
    </row>
    <row r="24" spans="1:2" x14ac:dyDescent="0.25">
      <c r="A24">
        <v>1989</v>
      </c>
      <c r="B24" s="6">
        <v>53821</v>
      </c>
    </row>
    <row r="25" spans="1:2" x14ac:dyDescent="0.25">
      <c r="A25">
        <v>1990</v>
      </c>
      <c r="B25" s="6">
        <v>53618</v>
      </c>
    </row>
    <row r="26" spans="1:2" x14ac:dyDescent="0.25">
      <c r="A26">
        <v>1991</v>
      </c>
      <c r="B26" s="6">
        <v>67715</v>
      </c>
    </row>
    <row r="27" spans="1:2" x14ac:dyDescent="0.25">
      <c r="A27">
        <v>1992</v>
      </c>
      <c r="B27" s="6">
        <v>62919</v>
      </c>
    </row>
    <row r="28" spans="1:2" x14ac:dyDescent="0.25">
      <c r="A28">
        <v>1993</v>
      </c>
      <c r="B28" s="6">
        <v>69684</v>
      </c>
    </row>
    <row r="29" spans="1:2" x14ac:dyDescent="0.25">
      <c r="A29">
        <v>1994</v>
      </c>
      <c r="B29" s="6">
        <v>68107</v>
      </c>
    </row>
    <row r="30" spans="1:2" x14ac:dyDescent="0.25">
      <c r="A30">
        <v>1995</v>
      </c>
      <c r="B30" s="6">
        <v>68108</v>
      </c>
    </row>
    <row r="31" spans="1:2" x14ac:dyDescent="0.25">
      <c r="A31">
        <v>1996</v>
      </c>
      <c r="B31" s="6">
        <v>69368</v>
      </c>
    </row>
    <row r="32" spans="1:2" x14ac:dyDescent="0.25">
      <c r="A32">
        <v>1997</v>
      </c>
      <c r="B32" s="6">
        <v>68530</v>
      </c>
    </row>
    <row r="33" spans="1:2" x14ac:dyDescent="0.25">
      <c r="A33">
        <v>1998</v>
      </c>
      <c r="B33" s="6">
        <v>72356</v>
      </c>
    </row>
    <row r="34" spans="1:2" x14ac:dyDescent="0.25">
      <c r="A34">
        <v>1999</v>
      </c>
      <c r="B34" s="6">
        <v>73880</v>
      </c>
    </row>
    <row r="35" spans="1:2" x14ac:dyDescent="0.25">
      <c r="A35">
        <v>2000</v>
      </c>
      <c r="B35" s="6">
        <v>83093</v>
      </c>
    </row>
    <row r="36" spans="1:2" x14ac:dyDescent="0.25">
      <c r="A36">
        <v>2001</v>
      </c>
      <c r="B36" s="6">
        <v>67703</v>
      </c>
    </row>
    <row r="37" spans="1:2" x14ac:dyDescent="0.25">
      <c r="A37">
        <v>2002</v>
      </c>
      <c r="B37" s="6">
        <v>80333</v>
      </c>
    </row>
    <row r="38" spans="1:2" x14ac:dyDescent="0.25">
      <c r="A38">
        <v>2003</v>
      </c>
      <c r="B38" s="6">
        <v>75796</v>
      </c>
    </row>
    <row r="39" spans="1:2" x14ac:dyDescent="0.25">
      <c r="A39">
        <v>2004</v>
      </c>
      <c r="B39" s="6">
        <v>78852</v>
      </c>
    </row>
    <row r="40" spans="1:2" x14ac:dyDescent="0.25">
      <c r="A40">
        <v>2005</v>
      </c>
      <c r="B40" s="6">
        <v>77752</v>
      </c>
    </row>
    <row r="41" spans="1:2" x14ac:dyDescent="0.25">
      <c r="A41">
        <v>2006</v>
      </c>
      <c r="B41" s="6">
        <v>78724</v>
      </c>
    </row>
    <row r="42" spans="1:2" x14ac:dyDescent="0.25">
      <c r="A42">
        <v>2007</v>
      </c>
      <c r="B42" s="6">
        <v>74408</v>
      </c>
    </row>
    <row r="43" spans="1:2" x14ac:dyDescent="0.25">
      <c r="A43">
        <v>2008</v>
      </c>
      <c r="B43" s="6">
        <v>80700</v>
      </c>
    </row>
    <row r="44" spans="1:2" x14ac:dyDescent="0.25">
      <c r="A44">
        <v>2009</v>
      </c>
      <c r="B44" s="6">
        <v>69676</v>
      </c>
    </row>
    <row r="45" spans="1:2" x14ac:dyDescent="0.25">
      <c r="A45">
        <v>2010</v>
      </c>
      <c r="B45" s="6">
        <v>82589</v>
      </c>
    </row>
    <row r="46" spans="1:2" x14ac:dyDescent="0.25">
      <c r="A46">
        <v>2011</v>
      </c>
      <c r="B46" s="6">
        <v>82419</v>
      </c>
    </row>
    <row r="47" spans="1:2" x14ac:dyDescent="0.25">
      <c r="A47">
        <v>2012</v>
      </c>
      <c r="B47" s="6">
        <v>77249</v>
      </c>
    </row>
    <row r="48" spans="1:2" x14ac:dyDescent="0.25">
      <c r="A48">
        <v>2013</v>
      </c>
      <c r="B48" s="6">
        <v>80462</v>
      </c>
    </row>
  </sheetData>
  <hyperlinks>
    <hyperlink ref="E2" r:id="rId1"/>
  </hyperlinks>
  <pageMargins left="0.7" right="0.7" top="0.75" bottom="0.75" header="0.3" footer="0.3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D34"/>
  <sheetViews>
    <sheetView workbookViewId="0">
      <selection activeCell="I32" sqref="I32"/>
    </sheetView>
  </sheetViews>
  <sheetFormatPr defaultRowHeight="15" x14ac:dyDescent="0.25"/>
  <cols>
    <col min="2" max="2" width="10.42578125" bestFit="1" customWidth="1"/>
  </cols>
  <sheetData>
    <row r="1" spans="1:4" x14ac:dyDescent="0.25">
      <c r="A1" s="1" t="s">
        <v>0</v>
      </c>
      <c r="B1" s="1" t="s">
        <v>4</v>
      </c>
      <c r="D1" t="s">
        <v>11</v>
      </c>
    </row>
    <row r="2" spans="1:4" x14ac:dyDescent="0.25">
      <c r="A2" s="10">
        <v>1950</v>
      </c>
      <c r="B2" s="6">
        <v>2482</v>
      </c>
    </row>
    <row r="3" spans="1:4" x14ac:dyDescent="0.25">
      <c r="A3" s="10">
        <v>1952</v>
      </c>
      <c r="B3" s="6">
        <v>2008</v>
      </c>
    </row>
    <row r="4" spans="1:4" x14ac:dyDescent="0.25">
      <c r="A4" s="10">
        <v>1954</v>
      </c>
      <c r="B4" s="6">
        <v>2129</v>
      </c>
    </row>
    <row r="5" spans="1:4" x14ac:dyDescent="0.25">
      <c r="A5" s="10">
        <v>1956</v>
      </c>
      <c r="B5" s="6">
        <v>2360</v>
      </c>
    </row>
    <row r="6" spans="1:4" x14ac:dyDescent="0.25">
      <c r="A6" s="10">
        <v>1958</v>
      </c>
      <c r="B6" s="6">
        <v>2064</v>
      </c>
    </row>
    <row r="7" spans="1:4" x14ac:dyDescent="0.25">
      <c r="A7" s="10">
        <v>1960</v>
      </c>
      <c r="B7" s="6">
        <v>1636</v>
      </c>
    </row>
    <row r="8" spans="1:4" x14ac:dyDescent="0.25">
      <c r="A8" s="10">
        <v>1962</v>
      </c>
      <c r="B8" s="6">
        <v>1927</v>
      </c>
    </row>
    <row r="9" spans="1:4" x14ac:dyDescent="0.25">
      <c r="A9" s="10">
        <v>1964</v>
      </c>
      <c r="B9" s="6">
        <v>1267</v>
      </c>
    </row>
    <row r="10" spans="1:4" x14ac:dyDescent="0.25">
      <c r="A10" s="10">
        <v>1966</v>
      </c>
      <c r="B10" s="6">
        <v>1565</v>
      </c>
    </row>
    <row r="11" spans="1:4" x14ac:dyDescent="0.25">
      <c r="A11" s="10">
        <v>1968</v>
      </c>
      <c r="B11" s="6">
        <v>1213</v>
      </c>
    </row>
    <row r="12" spans="1:4" x14ac:dyDescent="0.25">
      <c r="A12" s="10">
        <v>1970</v>
      </c>
      <c r="B12" s="6">
        <v>1130</v>
      </c>
    </row>
    <row r="13" spans="1:4" x14ac:dyDescent="0.25">
      <c r="A13" s="10">
        <v>1972</v>
      </c>
      <c r="B13" s="6">
        <v>970</v>
      </c>
    </row>
    <row r="14" spans="1:4" x14ac:dyDescent="0.25">
      <c r="A14" s="10">
        <v>1974</v>
      </c>
      <c r="B14" s="6">
        <v>923</v>
      </c>
    </row>
    <row r="15" spans="1:4" x14ac:dyDescent="0.25">
      <c r="A15" s="10">
        <v>1976</v>
      </c>
      <c r="B15" s="6">
        <v>968</v>
      </c>
    </row>
    <row r="16" spans="1:4" x14ac:dyDescent="0.25">
      <c r="A16" s="10">
        <v>1978</v>
      </c>
      <c r="B16" s="6">
        <v>1027</v>
      </c>
    </row>
    <row r="17" spans="1:2" x14ac:dyDescent="0.25">
      <c r="A17" s="10">
        <v>1980</v>
      </c>
      <c r="B17" s="6">
        <v>929</v>
      </c>
    </row>
    <row r="18" spans="1:2" x14ac:dyDescent="0.25">
      <c r="A18" s="10">
        <v>1982</v>
      </c>
      <c r="B18" s="6">
        <v>704</v>
      </c>
    </row>
    <row r="19" spans="1:2" x14ac:dyDescent="0.25">
      <c r="A19" s="10">
        <v>1984</v>
      </c>
      <c r="B19" s="6">
        <v>978</v>
      </c>
    </row>
    <row r="20" spans="1:2" x14ac:dyDescent="0.25">
      <c r="A20" s="10">
        <v>1986</v>
      </c>
      <c r="B20" s="6">
        <v>973</v>
      </c>
    </row>
    <row r="21" spans="1:2" x14ac:dyDescent="0.25">
      <c r="A21" s="10">
        <v>1988</v>
      </c>
      <c r="B21" s="6">
        <v>1061</v>
      </c>
    </row>
    <row r="22" spans="1:2" x14ac:dyDescent="0.25">
      <c r="A22" s="10">
        <v>1990</v>
      </c>
      <c r="B22" s="6">
        <v>968</v>
      </c>
    </row>
    <row r="23" spans="1:2" x14ac:dyDescent="0.25">
      <c r="A23" s="10">
        <v>1992</v>
      </c>
      <c r="B23" s="6">
        <v>932</v>
      </c>
    </row>
    <row r="24" spans="1:2" x14ac:dyDescent="0.25">
      <c r="A24" s="10">
        <v>1994</v>
      </c>
      <c r="B24" s="6">
        <v>749</v>
      </c>
    </row>
    <row r="25" spans="1:2" x14ac:dyDescent="0.25">
      <c r="A25" s="10">
        <v>1996</v>
      </c>
      <c r="B25" s="6">
        <v>611</v>
      </c>
    </row>
    <row r="26" spans="1:2" x14ac:dyDescent="0.25">
      <c r="A26" s="10">
        <v>1998</v>
      </c>
      <c r="B26" s="6">
        <v>710</v>
      </c>
    </row>
    <row r="27" spans="1:2" x14ac:dyDescent="0.25">
      <c r="A27" s="10">
        <v>2000</v>
      </c>
      <c r="B27" s="6">
        <v>957</v>
      </c>
    </row>
    <row r="28" spans="1:2" x14ac:dyDescent="0.25">
      <c r="A28" s="10">
        <v>2002</v>
      </c>
      <c r="B28">
        <v>677</v>
      </c>
    </row>
    <row r="29" spans="1:2" x14ac:dyDescent="0.25">
      <c r="A29" s="10">
        <v>2004</v>
      </c>
      <c r="B29">
        <v>801</v>
      </c>
    </row>
    <row r="30" spans="1:2" x14ac:dyDescent="0.25">
      <c r="A30" s="10">
        <v>2006</v>
      </c>
      <c r="B30">
        <v>770</v>
      </c>
    </row>
    <row r="31" spans="1:2" x14ac:dyDescent="0.25">
      <c r="A31" s="10">
        <v>2008</v>
      </c>
      <c r="B31">
        <v>1101</v>
      </c>
    </row>
    <row r="32" spans="1:2" x14ac:dyDescent="0.25">
      <c r="A32" s="10">
        <v>2010</v>
      </c>
      <c r="B32">
        <v>861</v>
      </c>
    </row>
    <row r="33" spans="1:2" x14ac:dyDescent="0.25">
      <c r="A33" s="10">
        <v>2012</v>
      </c>
      <c r="B33">
        <v>561</v>
      </c>
    </row>
    <row r="34" spans="1:2" x14ac:dyDescent="0.25">
      <c r="A34" s="10">
        <v>2014</v>
      </c>
      <c r="B34">
        <v>223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66"/>
  <sheetViews>
    <sheetView zoomScaleNormal="100" workbookViewId="0">
      <selection activeCell="D1" sqref="D1"/>
    </sheetView>
  </sheetViews>
  <sheetFormatPr defaultRowHeight="15" x14ac:dyDescent="0.25"/>
  <cols>
    <col min="1" max="1" width="5" bestFit="1" customWidth="1"/>
    <col min="2" max="2" width="18.42578125" bestFit="1" customWidth="1"/>
    <col min="3" max="3" width="21.140625" bestFit="1" customWidth="1"/>
    <col min="4" max="4" width="24.42578125" bestFit="1" customWidth="1"/>
    <col min="5" max="5" width="3.7109375" customWidth="1"/>
    <col min="6" max="6" width="24.5703125" bestFit="1" customWidth="1"/>
  </cols>
  <sheetData>
    <row r="1" spans="1:7" x14ac:dyDescent="0.25">
      <c r="A1" s="1" t="s">
        <v>0</v>
      </c>
      <c r="B1" s="1" t="s">
        <v>5</v>
      </c>
      <c r="C1" s="1" t="s">
        <v>6</v>
      </c>
      <c r="D1" s="1" t="s">
        <v>7</v>
      </c>
      <c r="E1" s="1"/>
      <c r="F1" s="1" t="s">
        <v>65</v>
      </c>
    </row>
    <row r="2" spans="1:7" x14ac:dyDescent="0.25">
      <c r="A2">
        <v>1950</v>
      </c>
      <c r="B2" s="6">
        <v>921</v>
      </c>
      <c r="C2" s="6">
        <v>2314</v>
      </c>
      <c r="D2" s="9">
        <f>C2/B2</f>
        <v>2.5124864277958738</v>
      </c>
      <c r="F2" t="s">
        <v>66</v>
      </c>
      <c r="G2" s="18" t="s">
        <v>25</v>
      </c>
    </row>
    <row r="3" spans="1:7" x14ac:dyDescent="0.25">
      <c r="A3">
        <v>1952</v>
      </c>
      <c r="B3" s="6">
        <v>594</v>
      </c>
      <c r="C3" s="6">
        <v>1585</v>
      </c>
      <c r="D3" s="9">
        <f t="shared" ref="D3:D33" si="0">C3/B3</f>
        <v>2.6683501683501682</v>
      </c>
    </row>
    <row r="4" spans="1:7" x14ac:dyDescent="0.25">
      <c r="A4">
        <v>1954</v>
      </c>
      <c r="B4" s="6">
        <v>781</v>
      </c>
      <c r="C4" s="6">
        <v>1899</v>
      </c>
      <c r="D4" s="9">
        <f t="shared" si="0"/>
        <v>2.4314980793854035</v>
      </c>
    </row>
    <row r="5" spans="1:7" x14ac:dyDescent="0.25">
      <c r="A5">
        <v>1956</v>
      </c>
      <c r="B5" s="6">
        <v>1028</v>
      </c>
      <c r="C5" s="6">
        <v>1848</v>
      </c>
      <c r="D5" s="9">
        <f t="shared" si="0"/>
        <v>1.7976653696498055</v>
      </c>
    </row>
    <row r="6" spans="1:7" x14ac:dyDescent="0.25">
      <c r="A6">
        <v>1958</v>
      </c>
      <c r="B6" s="6">
        <v>936</v>
      </c>
      <c r="C6" s="6">
        <v>2435</v>
      </c>
      <c r="D6" s="9">
        <f t="shared" si="0"/>
        <v>2.6014957264957266</v>
      </c>
    </row>
    <row r="7" spans="1:7" x14ac:dyDescent="0.25">
      <c r="A7">
        <v>1960</v>
      </c>
      <c r="B7" s="6">
        <v>800</v>
      </c>
      <c r="C7" s="6">
        <v>1774</v>
      </c>
      <c r="D7" s="9">
        <f t="shared" si="0"/>
        <v>2.2174999999999998</v>
      </c>
    </row>
    <row r="8" spans="1:7" x14ac:dyDescent="0.25">
      <c r="A8">
        <v>1962</v>
      </c>
      <c r="B8" s="6">
        <v>885</v>
      </c>
      <c r="C8" s="6">
        <v>2078</v>
      </c>
      <c r="D8" s="9">
        <f t="shared" si="0"/>
        <v>2.3480225988700565</v>
      </c>
    </row>
    <row r="9" spans="1:7" x14ac:dyDescent="0.25">
      <c r="A9">
        <v>1964</v>
      </c>
      <c r="B9" s="6">
        <v>666</v>
      </c>
      <c r="C9" s="6">
        <v>1975</v>
      </c>
      <c r="D9" s="9">
        <f t="shared" si="0"/>
        <v>2.9654654654654653</v>
      </c>
    </row>
    <row r="10" spans="1:7" x14ac:dyDescent="0.25">
      <c r="A10">
        <v>1966</v>
      </c>
      <c r="B10" s="6">
        <v>810</v>
      </c>
      <c r="C10" s="6">
        <v>2912</v>
      </c>
      <c r="D10" s="9">
        <f t="shared" si="0"/>
        <v>3.5950617283950619</v>
      </c>
    </row>
    <row r="11" spans="1:7" x14ac:dyDescent="0.25">
      <c r="A11">
        <v>1968</v>
      </c>
      <c r="B11" s="6">
        <v>640</v>
      </c>
      <c r="C11" s="6">
        <v>2304</v>
      </c>
      <c r="D11" s="9">
        <f t="shared" si="0"/>
        <v>3.6</v>
      </c>
    </row>
    <row r="12" spans="1:7" x14ac:dyDescent="0.25">
      <c r="A12">
        <v>1970</v>
      </c>
      <c r="B12" s="6">
        <v>695</v>
      </c>
      <c r="C12" s="6">
        <v>2927</v>
      </c>
      <c r="D12" s="9">
        <f t="shared" si="0"/>
        <v>4.2115107913669068</v>
      </c>
    </row>
    <row r="13" spans="1:7" x14ac:dyDescent="0.25">
      <c r="A13">
        <v>1972</v>
      </c>
      <c r="B13" s="6">
        <v>607</v>
      </c>
      <c r="C13" s="6">
        <v>2330</v>
      </c>
      <c r="D13" s="9">
        <f t="shared" si="0"/>
        <v>3.8385502471169688</v>
      </c>
    </row>
    <row r="14" spans="1:7" x14ac:dyDescent="0.25">
      <c r="A14">
        <v>1974</v>
      </c>
      <c r="B14" s="6">
        <v>649</v>
      </c>
      <c r="C14" s="6">
        <v>3443</v>
      </c>
      <c r="D14" s="9">
        <f t="shared" si="0"/>
        <v>5.3050847457627119</v>
      </c>
    </row>
    <row r="15" spans="1:7" x14ac:dyDescent="0.25">
      <c r="A15">
        <v>1976</v>
      </c>
      <c r="B15" s="6">
        <v>588</v>
      </c>
      <c r="C15" s="6">
        <v>4121</v>
      </c>
      <c r="D15" s="9">
        <f t="shared" si="0"/>
        <v>7.0085034013605441</v>
      </c>
    </row>
    <row r="16" spans="1:7" x14ac:dyDescent="0.25">
      <c r="A16">
        <v>1978</v>
      </c>
      <c r="B16" s="6">
        <v>634</v>
      </c>
      <c r="C16" s="6">
        <v>5403</v>
      </c>
      <c r="D16" s="9">
        <f t="shared" si="0"/>
        <v>8.5220820189274455</v>
      </c>
    </row>
    <row r="17" spans="1:4" x14ac:dyDescent="0.25">
      <c r="A17">
        <v>1980</v>
      </c>
      <c r="B17" s="6">
        <v>613</v>
      </c>
      <c r="C17" s="6">
        <v>4947</v>
      </c>
      <c r="D17" s="9">
        <f t="shared" si="0"/>
        <v>8.0701468189233285</v>
      </c>
    </row>
    <row r="18" spans="1:4" x14ac:dyDescent="0.25">
      <c r="A18">
        <v>1982</v>
      </c>
      <c r="B18" s="6">
        <v>473</v>
      </c>
      <c r="C18" s="6">
        <v>4343</v>
      </c>
      <c r="D18" s="9">
        <f t="shared" si="0"/>
        <v>9.1818181818181817</v>
      </c>
    </row>
    <row r="19" spans="1:4" x14ac:dyDescent="0.25">
      <c r="A19">
        <v>1984</v>
      </c>
      <c r="B19" s="6">
        <v>623</v>
      </c>
      <c r="C19" s="6">
        <v>4893</v>
      </c>
      <c r="D19" s="9">
        <f t="shared" si="0"/>
        <v>7.8539325842696632</v>
      </c>
    </row>
    <row r="20" spans="1:4" x14ac:dyDescent="0.25">
      <c r="A20">
        <v>1986</v>
      </c>
      <c r="B20" s="6">
        <v>664</v>
      </c>
      <c r="C20" s="6">
        <v>7198</v>
      </c>
      <c r="D20" s="9">
        <f t="shared" si="0"/>
        <v>10.840361445783133</v>
      </c>
    </row>
    <row r="21" spans="1:4" x14ac:dyDescent="0.25">
      <c r="A21">
        <v>1988</v>
      </c>
      <c r="B21" s="6">
        <v>713</v>
      </c>
      <c r="C21" s="6">
        <v>4839</v>
      </c>
      <c r="D21" s="9">
        <f t="shared" si="0"/>
        <v>6.7868162692847127</v>
      </c>
    </row>
    <row r="22" spans="1:4" x14ac:dyDescent="0.25">
      <c r="A22">
        <v>1990</v>
      </c>
      <c r="B22" s="6">
        <v>650</v>
      </c>
      <c r="C22" s="6">
        <v>5767</v>
      </c>
      <c r="D22" s="9">
        <f t="shared" si="0"/>
        <v>8.8723076923076931</v>
      </c>
    </row>
    <row r="23" spans="1:4" x14ac:dyDescent="0.25">
      <c r="A23">
        <v>1992</v>
      </c>
      <c r="B23" s="6">
        <v>590</v>
      </c>
      <c r="C23" s="6">
        <v>7544</v>
      </c>
      <c r="D23" s="9">
        <f t="shared" si="0"/>
        <v>12.786440677966102</v>
      </c>
    </row>
    <row r="24" spans="1:4" x14ac:dyDescent="0.25">
      <c r="A24">
        <v>1994</v>
      </c>
      <c r="B24" s="6">
        <v>465</v>
      </c>
      <c r="C24" s="6">
        <v>7553</v>
      </c>
      <c r="D24" s="9">
        <f t="shared" si="0"/>
        <v>16.243010752688171</v>
      </c>
    </row>
    <row r="25" spans="1:4" x14ac:dyDescent="0.25">
      <c r="A25">
        <v>1996</v>
      </c>
      <c r="B25" s="6">
        <v>333</v>
      </c>
      <c r="C25" s="6">
        <v>6369</v>
      </c>
      <c r="D25" s="9">
        <f t="shared" si="0"/>
        <v>19.126126126126128</v>
      </c>
    </row>
    <row r="26" spans="1:4" x14ac:dyDescent="0.25">
      <c r="A26">
        <v>1998</v>
      </c>
      <c r="B26" s="6">
        <v>394</v>
      </c>
      <c r="C26" s="6">
        <v>7269</v>
      </c>
      <c r="D26" s="9">
        <f t="shared" si="0"/>
        <v>18.449238578680202</v>
      </c>
    </row>
    <row r="27" spans="1:4" x14ac:dyDescent="0.25">
      <c r="A27">
        <v>2000</v>
      </c>
      <c r="B27" s="6">
        <v>580</v>
      </c>
      <c r="C27" s="6">
        <v>5045</v>
      </c>
      <c r="D27" s="9">
        <f t="shared" si="0"/>
        <v>8.6982758620689662</v>
      </c>
    </row>
    <row r="28" spans="1:4" x14ac:dyDescent="0.25">
      <c r="A28">
        <v>2002</v>
      </c>
      <c r="B28">
        <v>377</v>
      </c>
      <c r="C28" s="6">
        <v>5584</v>
      </c>
      <c r="D28" s="9">
        <f t="shared" si="0"/>
        <v>14.811671087533156</v>
      </c>
    </row>
    <row r="29" spans="1:4" x14ac:dyDescent="0.25">
      <c r="A29">
        <v>2004</v>
      </c>
      <c r="B29">
        <v>498</v>
      </c>
      <c r="C29" s="6">
        <v>6923</v>
      </c>
      <c r="D29" s="9">
        <f t="shared" si="0"/>
        <v>13.901606425702811</v>
      </c>
    </row>
    <row r="30" spans="1:4" x14ac:dyDescent="0.25">
      <c r="A30">
        <v>2006</v>
      </c>
      <c r="B30">
        <v>482</v>
      </c>
      <c r="C30" s="6">
        <v>7323</v>
      </c>
      <c r="D30" s="9">
        <f t="shared" si="0"/>
        <v>15.192946058091286</v>
      </c>
    </row>
    <row r="31" spans="1:4" x14ac:dyDescent="0.25">
      <c r="A31">
        <v>2008</v>
      </c>
      <c r="B31">
        <v>460</v>
      </c>
      <c r="C31" s="6">
        <v>7689</v>
      </c>
      <c r="D31" s="9">
        <f t="shared" si="0"/>
        <v>16.715217391304346</v>
      </c>
    </row>
    <row r="32" spans="1:4" x14ac:dyDescent="0.25">
      <c r="A32">
        <v>2010</v>
      </c>
      <c r="B32">
        <v>383</v>
      </c>
      <c r="C32" s="6">
        <v>7617</v>
      </c>
      <c r="D32" s="9">
        <f t="shared" si="0"/>
        <v>19.887728459530027</v>
      </c>
    </row>
    <row r="33" spans="1:4" x14ac:dyDescent="0.25">
      <c r="A33">
        <v>2012</v>
      </c>
      <c r="B33">
        <v>283</v>
      </c>
      <c r="C33" s="6">
        <v>2495</v>
      </c>
      <c r="D33" s="9">
        <f t="shared" si="0"/>
        <v>8.8162544169611312</v>
      </c>
    </row>
    <row r="35" spans="1:4" x14ac:dyDescent="0.25">
      <c r="B35" s="5"/>
    </row>
    <row r="36" spans="1:4" x14ac:dyDescent="0.25">
      <c r="B36" s="5"/>
    </row>
    <row r="37" spans="1:4" x14ac:dyDescent="0.25">
      <c r="B37" s="5"/>
    </row>
    <row r="38" spans="1:4" x14ac:dyDescent="0.25">
      <c r="B38" s="5"/>
    </row>
    <row r="39" spans="1:4" x14ac:dyDescent="0.25">
      <c r="B39" s="5"/>
    </row>
    <row r="40" spans="1:4" x14ac:dyDescent="0.25">
      <c r="B40" s="5"/>
    </row>
    <row r="41" spans="1:4" x14ac:dyDescent="0.25">
      <c r="B41" s="5"/>
    </row>
    <row r="42" spans="1:4" x14ac:dyDescent="0.25">
      <c r="B42" s="5"/>
    </row>
    <row r="43" spans="1:4" x14ac:dyDescent="0.25">
      <c r="B43" s="5"/>
    </row>
    <row r="44" spans="1:4" x14ac:dyDescent="0.25">
      <c r="B44" s="5"/>
    </row>
    <row r="45" spans="1:4" x14ac:dyDescent="0.25">
      <c r="B45" s="5"/>
    </row>
    <row r="46" spans="1:4" x14ac:dyDescent="0.25">
      <c r="B46" s="5"/>
    </row>
    <row r="47" spans="1:4" x14ac:dyDescent="0.25">
      <c r="B47" s="5"/>
    </row>
    <row r="48" spans="1:4" x14ac:dyDescent="0.25">
      <c r="B48" s="5"/>
    </row>
    <row r="49" spans="2:2" x14ac:dyDescent="0.25">
      <c r="B49" s="5"/>
    </row>
    <row r="50" spans="2:2" x14ac:dyDescent="0.25">
      <c r="B50" s="5"/>
    </row>
    <row r="51" spans="2:2" x14ac:dyDescent="0.25">
      <c r="B51" s="5"/>
    </row>
    <row r="52" spans="2:2" x14ac:dyDescent="0.25">
      <c r="B52" s="5"/>
    </row>
    <row r="53" spans="2:2" x14ac:dyDescent="0.25">
      <c r="B53" s="5"/>
    </row>
    <row r="54" spans="2:2" x14ac:dyDescent="0.25">
      <c r="B54" s="5"/>
    </row>
    <row r="55" spans="2:2" x14ac:dyDescent="0.25">
      <c r="B55" s="5"/>
    </row>
    <row r="56" spans="2:2" x14ac:dyDescent="0.25">
      <c r="B56" s="5"/>
    </row>
    <row r="57" spans="2:2" x14ac:dyDescent="0.25">
      <c r="B57" s="5"/>
    </row>
    <row r="58" spans="2:2" x14ac:dyDescent="0.25">
      <c r="B58" s="5"/>
    </row>
    <row r="59" spans="2:2" x14ac:dyDescent="0.25">
      <c r="B59" s="5"/>
    </row>
    <row r="60" spans="2:2" x14ac:dyDescent="0.25">
      <c r="B60" s="5"/>
    </row>
    <row r="61" spans="2:2" x14ac:dyDescent="0.25">
      <c r="B61" s="5"/>
    </row>
    <row r="62" spans="2:2" x14ac:dyDescent="0.25">
      <c r="B62" s="5"/>
    </row>
    <row r="63" spans="2:2" x14ac:dyDescent="0.25">
      <c r="B63" s="5"/>
    </row>
    <row r="64" spans="2:2" x14ac:dyDescent="0.25">
      <c r="B64" s="5"/>
    </row>
    <row r="65" spans="2:2" x14ac:dyDescent="0.25">
      <c r="B65" s="5"/>
    </row>
    <row r="66" spans="2:2" x14ac:dyDescent="0.25">
      <c r="B66" s="5"/>
    </row>
  </sheetData>
  <hyperlinks>
    <hyperlink ref="G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9"/>
  <sheetViews>
    <sheetView workbookViewId="0">
      <selection activeCell="D5" sqref="D5"/>
    </sheetView>
  </sheetViews>
  <sheetFormatPr defaultRowHeight="15" x14ac:dyDescent="0.25"/>
  <cols>
    <col min="2" max="2" width="55.5703125" bestFit="1" customWidth="1"/>
    <col min="3" max="4" width="18.42578125" customWidth="1"/>
    <col min="5" max="5" width="18.42578125" bestFit="1" customWidth="1"/>
    <col min="6" max="6" width="59.28515625" customWidth="1"/>
  </cols>
  <sheetData>
    <row r="1" spans="1:7" x14ac:dyDescent="0.25">
      <c r="A1" s="1" t="s">
        <v>0</v>
      </c>
      <c r="B1" s="1" t="s">
        <v>57</v>
      </c>
      <c r="C1" s="1" t="s">
        <v>22</v>
      </c>
      <c r="D1" s="1" t="s">
        <v>68</v>
      </c>
      <c r="E1" s="1" t="s">
        <v>69</v>
      </c>
      <c r="F1" s="19" t="s">
        <v>23</v>
      </c>
      <c r="G1">
        <v>435</v>
      </c>
    </row>
    <row r="2" spans="1:7" x14ac:dyDescent="0.25">
      <c r="A2">
        <v>1950</v>
      </c>
      <c r="B2" s="30">
        <v>1087450</v>
      </c>
      <c r="C2" s="31">
        <f>B2/G$1</f>
        <v>2499.8850574712642</v>
      </c>
      <c r="D2" s="31">
        <f>C2/E$2</f>
        <v>9.5781036684722771</v>
      </c>
      <c r="E2" s="5">
        <v>261</v>
      </c>
      <c r="F2" t="s">
        <v>24</v>
      </c>
      <c r="G2" s="18" t="s">
        <v>25</v>
      </c>
    </row>
    <row r="3" spans="1:7" x14ac:dyDescent="0.25">
      <c r="A3">
        <v>1952</v>
      </c>
      <c r="B3" s="30">
        <v>2038866.1900000002</v>
      </c>
      <c r="C3" s="31">
        <f t="shared" ref="C3:C18" si="0">B3/G$1</f>
        <v>4687.0487126436783</v>
      </c>
      <c r="D3" s="31">
        <f t="shared" ref="D3:D18" si="1">C3/E$2</f>
        <v>17.958041044611793</v>
      </c>
      <c r="E3" s="7"/>
      <c r="F3" t="s">
        <v>26</v>
      </c>
      <c r="G3" s="18" t="s">
        <v>25</v>
      </c>
    </row>
    <row r="4" spans="1:7" x14ac:dyDescent="0.25">
      <c r="A4">
        <v>1956</v>
      </c>
      <c r="B4" s="30">
        <v>1268187.2299999997</v>
      </c>
      <c r="C4" s="31">
        <f t="shared" si="0"/>
        <v>2915.3729425287352</v>
      </c>
      <c r="D4" s="31">
        <f t="shared" si="1"/>
        <v>11.170011274056456</v>
      </c>
      <c r="E4" s="7"/>
      <c r="F4" t="s">
        <v>27</v>
      </c>
      <c r="G4" s="18" t="s">
        <v>25</v>
      </c>
    </row>
    <row r="5" spans="1:7" x14ac:dyDescent="0.25">
      <c r="A5">
        <v>1974</v>
      </c>
      <c r="B5" s="30">
        <v>24360000</v>
      </c>
      <c r="C5" s="31">
        <f t="shared" si="0"/>
        <v>56000</v>
      </c>
      <c r="D5" s="31">
        <f t="shared" si="1"/>
        <v>214.55938697318007</v>
      </c>
      <c r="E5" s="7"/>
      <c r="F5" t="s">
        <v>16</v>
      </c>
    </row>
    <row r="6" spans="1:7" x14ac:dyDescent="0.25">
      <c r="A6">
        <v>1990</v>
      </c>
      <c r="B6" s="30">
        <v>153951950</v>
      </c>
      <c r="C6" s="31">
        <f t="shared" si="0"/>
        <v>353912.52873563219</v>
      </c>
      <c r="D6" s="31">
        <f t="shared" si="1"/>
        <v>1355.9867001365219</v>
      </c>
      <c r="F6" t="s">
        <v>10</v>
      </c>
    </row>
    <row r="7" spans="1:7" x14ac:dyDescent="0.25">
      <c r="A7">
        <v>1992</v>
      </c>
      <c r="B7" s="30">
        <v>182787273</v>
      </c>
      <c r="C7" s="31">
        <f t="shared" si="0"/>
        <v>420200.62758620689</v>
      </c>
      <c r="D7" s="31">
        <f t="shared" si="1"/>
        <v>1609.9640903686088</v>
      </c>
    </row>
    <row r="8" spans="1:7" x14ac:dyDescent="0.25">
      <c r="A8">
        <v>1994</v>
      </c>
      <c r="B8" s="30">
        <v>202823382</v>
      </c>
      <c r="C8" s="31">
        <f t="shared" si="0"/>
        <v>466260.64827586204</v>
      </c>
      <c r="D8" s="31">
        <f t="shared" si="1"/>
        <v>1786.4392654247588</v>
      </c>
    </row>
    <row r="9" spans="1:7" x14ac:dyDescent="0.25">
      <c r="A9">
        <v>1996</v>
      </c>
      <c r="B9" s="30">
        <v>259107150</v>
      </c>
      <c r="C9" s="31">
        <f t="shared" si="0"/>
        <v>595648.62068965519</v>
      </c>
      <c r="D9" s="31">
        <f t="shared" si="1"/>
        <v>2282.1786233320122</v>
      </c>
    </row>
    <row r="10" spans="1:7" x14ac:dyDescent="0.25">
      <c r="A10">
        <v>1998</v>
      </c>
      <c r="B10" s="30">
        <v>272266128</v>
      </c>
      <c r="C10" s="31">
        <f t="shared" si="0"/>
        <v>625899.14482758625</v>
      </c>
      <c r="D10" s="31">
        <f t="shared" si="1"/>
        <v>2398.0810146650815</v>
      </c>
    </row>
    <row r="11" spans="1:7" x14ac:dyDescent="0.25">
      <c r="A11">
        <v>2000</v>
      </c>
      <c r="B11" s="30">
        <v>337286524</v>
      </c>
      <c r="C11" s="31">
        <f t="shared" si="0"/>
        <v>775371.31954022986</v>
      </c>
      <c r="D11" s="31">
        <f t="shared" si="1"/>
        <v>2970.7713392345972</v>
      </c>
    </row>
    <row r="12" spans="1:7" x14ac:dyDescent="0.25">
      <c r="A12">
        <v>2002</v>
      </c>
      <c r="B12" s="30">
        <v>366954091</v>
      </c>
      <c r="C12" s="31">
        <f t="shared" si="0"/>
        <v>843572.62298850575</v>
      </c>
      <c r="D12" s="31">
        <f t="shared" si="1"/>
        <v>3232.0790152816312</v>
      </c>
      <c r="E12" s="7"/>
    </row>
    <row r="13" spans="1:7" x14ac:dyDescent="0.25">
      <c r="A13">
        <v>2004</v>
      </c>
      <c r="B13" s="30">
        <v>458683751</v>
      </c>
      <c r="C13" s="31">
        <f t="shared" si="0"/>
        <v>1054445.404597701</v>
      </c>
      <c r="D13" s="31">
        <f t="shared" si="1"/>
        <v>4040.0207072708854</v>
      </c>
    </row>
    <row r="14" spans="1:7" x14ac:dyDescent="0.25">
      <c r="A14">
        <v>2006</v>
      </c>
      <c r="B14" s="30">
        <v>616551971</v>
      </c>
      <c r="C14" s="31">
        <f t="shared" si="0"/>
        <v>1417360.8528735633</v>
      </c>
      <c r="D14" s="31">
        <f t="shared" si="1"/>
        <v>5430.5013520059892</v>
      </c>
      <c r="E14" s="7"/>
    </row>
    <row r="15" spans="1:7" x14ac:dyDescent="0.25">
      <c r="A15">
        <v>2008</v>
      </c>
      <c r="B15" s="30">
        <v>684753481</v>
      </c>
      <c r="C15" s="31">
        <f t="shared" si="0"/>
        <v>1574145.9333333333</v>
      </c>
      <c r="D15" s="31">
        <f t="shared" si="1"/>
        <v>6031.2104725415074</v>
      </c>
      <c r="E15" s="7"/>
    </row>
    <row r="16" spans="1:7" x14ac:dyDescent="0.25">
      <c r="A16">
        <v>2010</v>
      </c>
      <c r="B16" s="30">
        <v>680563971</v>
      </c>
      <c r="C16" s="31">
        <f t="shared" si="0"/>
        <v>1564514.875862069</v>
      </c>
      <c r="D16" s="31">
        <f t="shared" si="1"/>
        <v>5994.3098692033291</v>
      </c>
    </row>
    <row r="17" spans="1:5" x14ac:dyDescent="0.25">
      <c r="A17">
        <v>2012</v>
      </c>
      <c r="B17" s="30">
        <v>811161953</v>
      </c>
      <c r="C17" s="31">
        <f t="shared" si="0"/>
        <v>1864740.1218390805</v>
      </c>
      <c r="D17" s="31">
        <f t="shared" si="1"/>
        <v>7144.5981679658253</v>
      </c>
      <c r="E17" s="7"/>
    </row>
    <row r="18" spans="1:5" x14ac:dyDescent="0.25">
      <c r="A18">
        <v>2014</v>
      </c>
      <c r="B18" s="30">
        <v>747379928</v>
      </c>
      <c r="C18" s="31">
        <f t="shared" si="0"/>
        <v>1718114.7770114942</v>
      </c>
      <c r="D18" s="31">
        <f t="shared" si="1"/>
        <v>6582.8152375919317</v>
      </c>
    </row>
    <row r="19" spans="1:5" x14ac:dyDescent="0.25">
      <c r="C19" t="s">
        <v>70</v>
      </c>
      <c r="D19" s="31">
        <f>AVERAGE(D17:D18)</f>
        <v>6863.706702778878</v>
      </c>
    </row>
  </sheetData>
  <hyperlinks>
    <hyperlink ref="G2" r:id="rId1"/>
    <hyperlink ref="G3" r:id="rId2"/>
    <hyperlink ref="G4" r:id="rId3"/>
  </hyperlinks>
  <pageMargins left="0.7" right="0.7" top="0.75" bottom="0.75" header="0.3" footer="0.3"/>
  <pageSetup orientation="portrait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N66"/>
  <sheetViews>
    <sheetView workbookViewId="0">
      <selection activeCell="F34" sqref="F34"/>
    </sheetView>
  </sheetViews>
  <sheetFormatPr defaultRowHeight="15" x14ac:dyDescent="0.25"/>
  <cols>
    <col min="1" max="2" width="5" bestFit="1" customWidth="1"/>
    <col min="3" max="3" width="15.7109375" customWidth="1"/>
    <col min="4" max="4" width="16.7109375" bestFit="1" customWidth="1"/>
    <col min="5" max="5" width="16.5703125" customWidth="1"/>
    <col min="6" max="6" width="35.5703125" bestFit="1" customWidth="1"/>
    <col min="7" max="7" width="16.140625" customWidth="1"/>
    <col min="8" max="8" width="15.42578125" customWidth="1"/>
    <col min="9" max="9" width="10.42578125" bestFit="1" customWidth="1"/>
    <col min="10" max="10" width="9" bestFit="1" customWidth="1"/>
    <col min="11" max="11" width="11" bestFit="1" customWidth="1"/>
    <col min="12" max="12" width="16.42578125" bestFit="1" customWidth="1"/>
    <col min="13" max="13" width="10.42578125" bestFit="1" customWidth="1"/>
    <col min="14" max="14" width="8" bestFit="1" customWidth="1"/>
  </cols>
  <sheetData>
    <row r="1" spans="2:14" ht="15.75" thickBot="1" x14ac:dyDescent="0.3"/>
    <row r="2" spans="2:14" x14ac:dyDescent="0.25">
      <c r="B2" s="78" t="s">
        <v>0</v>
      </c>
      <c r="C2" s="82" t="s">
        <v>19</v>
      </c>
      <c r="D2" s="83"/>
      <c r="E2" s="83"/>
      <c r="F2" s="84"/>
      <c r="G2" s="87" t="s">
        <v>42</v>
      </c>
      <c r="H2" s="70"/>
      <c r="I2" s="70"/>
      <c r="J2" s="70"/>
      <c r="K2" s="70"/>
      <c r="L2" s="70"/>
      <c r="M2" s="70"/>
      <c r="N2" s="70"/>
    </row>
    <row r="3" spans="2:14" x14ac:dyDescent="0.25">
      <c r="B3" s="79"/>
      <c r="C3" s="80" t="s">
        <v>20</v>
      </c>
      <c r="D3" s="81"/>
      <c r="E3" s="81"/>
      <c r="F3" s="85" t="s">
        <v>21</v>
      </c>
      <c r="G3" s="88"/>
      <c r="H3" s="70"/>
      <c r="I3" s="70"/>
      <c r="J3" s="70"/>
      <c r="K3" s="70"/>
      <c r="L3" s="70"/>
      <c r="M3" s="70"/>
      <c r="N3" s="70"/>
    </row>
    <row r="4" spans="2:14" x14ac:dyDescent="0.25">
      <c r="B4" s="79"/>
      <c r="C4" s="47" t="s">
        <v>17</v>
      </c>
      <c r="D4" s="48" t="s">
        <v>58</v>
      </c>
      <c r="E4" s="48" t="s">
        <v>18</v>
      </c>
      <c r="F4" s="86"/>
      <c r="G4" s="88"/>
      <c r="H4" s="65"/>
      <c r="I4" s="65"/>
      <c r="J4" s="70"/>
      <c r="K4" s="65"/>
      <c r="L4" s="65"/>
      <c r="M4" s="65"/>
      <c r="N4" s="70"/>
    </row>
    <row r="5" spans="2:14" x14ac:dyDescent="0.25">
      <c r="B5" s="16">
        <v>1990</v>
      </c>
      <c r="C5" s="13">
        <v>1182373</v>
      </c>
      <c r="D5" s="12">
        <v>5241388</v>
      </c>
      <c r="E5" s="12">
        <v>47035194</v>
      </c>
      <c r="F5" s="63">
        <v>100492995</v>
      </c>
      <c r="G5" s="71">
        <f>D5/C5</f>
        <v>4.4329395207772846</v>
      </c>
      <c r="H5" s="66"/>
      <c r="I5" s="67"/>
      <c r="J5" s="66"/>
      <c r="K5" s="68"/>
      <c r="L5" s="68"/>
      <c r="M5" s="68"/>
      <c r="N5" s="69"/>
    </row>
    <row r="6" spans="2:14" x14ac:dyDescent="0.25">
      <c r="B6" s="16">
        <v>1992</v>
      </c>
      <c r="C6" s="13">
        <v>1770991</v>
      </c>
      <c r="D6" s="12">
        <v>7747834</v>
      </c>
      <c r="E6" s="12">
        <v>63160614</v>
      </c>
      <c r="F6" s="63">
        <v>110107834</v>
      </c>
      <c r="G6" s="71">
        <f t="shared" ref="G6:G17" si="0">D6/C6</f>
        <v>4.3748579185326184</v>
      </c>
      <c r="H6" s="66"/>
      <c r="I6" s="67"/>
      <c r="J6" s="66"/>
      <c r="K6" s="68"/>
      <c r="L6" s="68"/>
      <c r="M6" s="68"/>
      <c r="N6" s="69"/>
    </row>
    <row r="7" spans="2:14" x14ac:dyDescent="0.25">
      <c r="B7" s="16">
        <v>1994</v>
      </c>
      <c r="C7" s="13">
        <v>1839776</v>
      </c>
      <c r="D7" s="12">
        <v>10720501</v>
      </c>
      <c r="E7" s="12">
        <v>76720552</v>
      </c>
      <c r="F7" s="63">
        <v>113542553</v>
      </c>
      <c r="G7" s="71">
        <f t="shared" si="0"/>
        <v>5.8270686213973875</v>
      </c>
      <c r="H7" s="66"/>
      <c r="I7" s="67"/>
      <c r="J7" s="66"/>
      <c r="K7" s="68"/>
      <c r="L7" s="68"/>
      <c r="M7" s="68"/>
      <c r="N7" s="69"/>
    </row>
    <row r="8" spans="2:14" x14ac:dyDescent="0.25">
      <c r="B8" s="16">
        <v>1996</v>
      </c>
      <c r="C8" s="13">
        <v>1956622</v>
      </c>
      <c r="D8" s="12">
        <v>19613853</v>
      </c>
      <c r="E8" s="12">
        <v>98269090</v>
      </c>
      <c r="F8" s="63">
        <v>139267585</v>
      </c>
      <c r="G8" s="71">
        <f t="shared" si="0"/>
        <v>10.024344508034766</v>
      </c>
      <c r="H8" s="66"/>
      <c r="I8" s="67"/>
      <c r="J8" s="66"/>
      <c r="K8" s="68"/>
      <c r="L8" s="68"/>
      <c r="M8" s="68"/>
      <c r="N8" s="69"/>
    </row>
    <row r="9" spans="2:14" x14ac:dyDescent="0.25">
      <c r="B9" s="16">
        <v>1998</v>
      </c>
      <c r="C9" s="13">
        <v>1526268</v>
      </c>
      <c r="D9" s="12">
        <v>20575074</v>
      </c>
      <c r="E9" s="12">
        <v>98754426</v>
      </c>
      <c r="F9" s="63">
        <v>151410360</v>
      </c>
      <c r="G9" s="71">
        <f t="shared" si="0"/>
        <v>13.480642980131929</v>
      </c>
      <c r="H9" s="66"/>
      <c r="I9" s="67"/>
      <c r="J9" s="66"/>
      <c r="K9" s="68"/>
      <c r="L9" s="68"/>
      <c r="M9" s="68"/>
      <c r="N9" s="69"/>
    </row>
    <row r="10" spans="2:14" x14ac:dyDescent="0.25">
      <c r="B10" s="16">
        <v>2000</v>
      </c>
      <c r="C10" s="13">
        <v>1609695</v>
      </c>
      <c r="D10" s="12">
        <v>32126183</v>
      </c>
      <c r="E10" s="12">
        <v>122596069</v>
      </c>
      <c r="F10" s="63">
        <v>180954577</v>
      </c>
      <c r="G10" s="71">
        <f t="shared" si="0"/>
        <v>19.957931782107792</v>
      </c>
      <c r="H10" s="66"/>
      <c r="I10" s="67"/>
      <c r="J10" s="66"/>
      <c r="K10" s="68"/>
      <c r="L10" s="68"/>
      <c r="M10" s="68"/>
      <c r="N10" s="69"/>
    </row>
    <row r="11" spans="2:14" x14ac:dyDescent="0.25">
      <c r="B11" s="16">
        <v>2002</v>
      </c>
      <c r="C11" s="13">
        <v>1266628</v>
      </c>
      <c r="D11" s="12">
        <v>27766603</v>
      </c>
      <c r="E11" s="12">
        <v>143538753</v>
      </c>
      <c r="F11" s="63">
        <v>194382107</v>
      </c>
      <c r="G11" s="71">
        <f t="shared" si="0"/>
        <v>21.921671556289613</v>
      </c>
      <c r="H11" s="66"/>
      <c r="I11" s="67"/>
      <c r="J11" s="66"/>
      <c r="K11" s="68"/>
      <c r="L11" s="68"/>
      <c r="M11" s="68"/>
      <c r="N11" s="69"/>
    </row>
    <row r="12" spans="2:14" x14ac:dyDescent="0.25">
      <c r="B12" s="16">
        <v>2004</v>
      </c>
      <c r="C12" s="13">
        <v>917068</v>
      </c>
      <c r="D12" s="12">
        <v>79704716</v>
      </c>
      <c r="E12" s="12">
        <v>141086737</v>
      </c>
      <c r="F12" s="63">
        <v>236975230</v>
      </c>
      <c r="G12" s="71">
        <f t="shared" si="0"/>
        <v>86.912547379256495</v>
      </c>
      <c r="H12" s="66"/>
      <c r="I12" s="67"/>
      <c r="J12" s="66"/>
      <c r="K12" s="68"/>
      <c r="L12" s="68"/>
      <c r="M12" s="68"/>
      <c r="N12" s="69"/>
    </row>
    <row r="13" spans="2:14" x14ac:dyDescent="0.25">
      <c r="B13" s="16">
        <v>2006</v>
      </c>
      <c r="C13" s="13">
        <v>1319430</v>
      </c>
      <c r="D13" s="12">
        <v>113824913</v>
      </c>
      <c r="E13" s="12">
        <v>158421095</v>
      </c>
      <c r="F13" s="63">
        <v>342986533</v>
      </c>
      <c r="G13" s="71">
        <f t="shared" si="0"/>
        <v>86.268246894492322</v>
      </c>
      <c r="H13" s="66"/>
      <c r="I13" s="67"/>
      <c r="J13" s="66"/>
      <c r="K13" s="68"/>
      <c r="L13" s="68"/>
      <c r="M13" s="68"/>
      <c r="N13" s="69"/>
    </row>
    <row r="14" spans="2:14" x14ac:dyDescent="0.25">
      <c r="B14" s="16">
        <v>2008</v>
      </c>
      <c r="C14" s="13">
        <v>863701</v>
      </c>
      <c r="D14" s="12">
        <v>156066218</v>
      </c>
      <c r="E14" s="12">
        <v>181825379</v>
      </c>
      <c r="F14" s="63">
        <v>345998183</v>
      </c>
      <c r="G14" s="71">
        <f t="shared" si="0"/>
        <v>180.69472884713576</v>
      </c>
      <c r="H14" s="66"/>
      <c r="I14" s="67"/>
      <c r="J14" s="66"/>
      <c r="K14" s="68"/>
      <c r="L14" s="68"/>
      <c r="M14" s="68"/>
      <c r="N14" s="69"/>
    </row>
    <row r="15" spans="2:14" x14ac:dyDescent="0.25">
      <c r="B15" s="16">
        <v>2010</v>
      </c>
      <c r="C15" s="13">
        <v>1323878</v>
      </c>
      <c r="D15" s="12">
        <v>139609292</v>
      </c>
      <c r="E15" s="12">
        <v>174119084</v>
      </c>
      <c r="F15" s="63">
        <v>365511717</v>
      </c>
      <c r="G15" s="71">
        <f t="shared" si="0"/>
        <v>105.45480172644307</v>
      </c>
      <c r="H15" s="66"/>
      <c r="I15" s="67"/>
      <c r="J15" s="66"/>
      <c r="K15" s="68"/>
      <c r="L15" s="68"/>
      <c r="M15" s="68"/>
      <c r="N15" s="69"/>
    </row>
    <row r="16" spans="2:14" x14ac:dyDescent="0.25">
      <c r="B16" s="16">
        <v>2012</v>
      </c>
      <c r="C16" s="13">
        <v>869523</v>
      </c>
      <c r="D16" s="12">
        <v>168737121</v>
      </c>
      <c r="E16" s="12">
        <v>187553748</v>
      </c>
      <c r="F16" s="63">
        <v>454001561</v>
      </c>
      <c r="G16" s="71">
        <f t="shared" si="0"/>
        <v>194.05711062272073</v>
      </c>
      <c r="H16" s="66"/>
      <c r="I16" s="67"/>
      <c r="J16" s="66"/>
      <c r="K16" s="68"/>
      <c r="L16" s="68"/>
      <c r="M16" s="68"/>
      <c r="N16" s="69"/>
    </row>
    <row r="17" spans="2:14" ht="15.75" thickBot="1" x14ac:dyDescent="0.3">
      <c r="B17" s="17">
        <v>2014</v>
      </c>
      <c r="C17" s="14">
        <v>717726</v>
      </c>
      <c r="D17" s="15">
        <v>167340152</v>
      </c>
      <c r="E17" s="15">
        <v>160016226</v>
      </c>
      <c r="F17" s="64">
        <v>419305824</v>
      </c>
      <c r="G17" s="72">
        <f t="shared" si="0"/>
        <v>233.15325346998716</v>
      </c>
      <c r="H17" s="66"/>
      <c r="I17" s="67"/>
      <c r="J17" s="66"/>
      <c r="K17" s="68"/>
      <c r="L17" s="68"/>
      <c r="M17" s="68"/>
      <c r="N17" s="69"/>
    </row>
    <row r="19" spans="2:14" x14ac:dyDescent="0.25">
      <c r="B19" t="s">
        <v>10</v>
      </c>
    </row>
    <row r="23" spans="2:14" x14ac:dyDescent="0.25">
      <c r="B23" s="1" t="s">
        <v>0</v>
      </c>
      <c r="C23" s="74" t="s">
        <v>58</v>
      </c>
      <c r="D23" s="1" t="s">
        <v>21</v>
      </c>
      <c r="E23" s="1" t="s">
        <v>49</v>
      </c>
      <c r="F23" s="1" t="s">
        <v>73</v>
      </c>
    </row>
    <row r="24" spans="2:14" x14ac:dyDescent="0.25">
      <c r="B24" s="43">
        <v>1998</v>
      </c>
      <c r="C24">
        <v>20575074</v>
      </c>
      <c r="D24">
        <v>151410360</v>
      </c>
      <c r="E24" s="35">
        <v>2900000000</v>
      </c>
      <c r="F24" s="35">
        <f>C24+D24+E24</f>
        <v>3071985434</v>
      </c>
    </row>
    <row r="25" spans="2:14" x14ac:dyDescent="0.25">
      <c r="B25" s="43">
        <v>2000</v>
      </c>
      <c r="C25">
        <v>32126183</v>
      </c>
      <c r="D25">
        <v>180954577</v>
      </c>
      <c r="E25" s="35">
        <v>3020000000</v>
      </c>
      <c r="F25" s="35">
        <f t="shared" ref="F25:F32" si="1">C25+D25+E25</f>
        <v>3233080760</v>
      </c>
    </row>
    <row r="26" spans="2:14" x14ac:dyDescent="0.25">
      <c r="B26" s="43">
        <v>2002</v>
      </c>
      <c r="C26">
        <v>27766603</v>
      </c>
      <c r="D26">
        <v>194382107</v>
      </c>
      <c r="E26" s="35">
        <v>3470000000</v>
      </c>
      <c r="F26" s="35">
        <f t="shared" si="1"/>
        <v>3692148710</v>
      </c>
    </row>
    <row r="27" spans="2:14" x14ac:dyDescent="0.25">
      <c r="B27" s="43">
        <v>2004</v>
      </c>
      <c r="C27">
        <v>79704716</v>
      </c>
      <c r="D27">
        <v>236975230</v>
      </c>
      <c r="E27" s="35">
        <v>4250000000</v>
      </c>
      <c r="F27" s="35">
        <f t="shared" si="1"/>
        <v>4566679946</v>
      </c>
    </row>
    <row r="28" spans="2:14" x14ac:dyDescent="0.25">
      <c r="B28" s="43">
        <v>2006</v>
      </c>
      <c r="C28">
        <v>113824913</v>
      </c>
      <c r="D28">
        <v>342986533</v>
      </c>
      <c r="E28" s="35">
        <v>5070000000</v>
      </c>
      <c r="F28" s="35">
        <f t="shared" si="1"/>
        <v>5526811446</v>
      </c>
    </row>
    <row r="29" spans="2:14" x14ac:dyDescent="0.25">
      <c r="B29" s="43">
        <v>2008</v>
      </c>
      <c r="C29">
        <v>156066218</v>
      </c>
      <c r="D29">
        <v>345998183</v>
      </c>
      <c r="E29" s="35">
        <v>6170000000</v>
      </c>
      <c r="F29" s="35">
        <f t="shared" si="1"/>
        <v>6672064401</v>
      </c>
    </row>
    <row r="30" spans="2:14" x14ac:dyDescent="0.25">
      <c r="B30" s="43">
        <v>2010</v>
      </c>
      <c r="C30">
        <v>139609292</v>
      </c>
      <c r="D30">
        <v>365511717</v>
      </c>
      <c r="E30" s="35">
        <v>7020000000</v>
      </c>
      <c r="F30" s="35">
        <f t="shared" si="1"/>
        <v>7525121009</v>
      </c>
    </row>
    <row r="31" spans="2:14" x14ac:dyDescent="0.25">
      <c r="B31" s="43">
        <v>2012</v>
      </c>
      <c r="C31">
        <v>168737121</v>
      </c>
      <c r="D31">
        <v>454001561</v>
      </c>
      <c r="E31" s="35">
        <v>6640000000</v>
      </c>
      <c r="F31" s="35">
        <f t="shared" si="1"/>
        <v>7262738682</v>
      </c>
    </row>
    <row r="32" spans="2:14" x14ac:dyDescent="0.25">
      <c r="B32" s="43">
        <v>2014</v>
      </c>
      <c r="C32">
        <v>167340152</v>
      </c>
      <c r="D32">
        <v>419305824</v>
      </c>
      <c r="E32" s="35">
        <v>6480000000</v>
      </c>
      <c r="F32" s="35">
        <f t="shared" si="1"/>
        <v>7066645976</v>
      </c>
    </row>
    <row r="35" spans="4:6" x14ac:dyDescent="0.25">
      <c r="E35" s="1" t="s">
        <v>75</v>
      </c>
      <c r="F35" s="1" t="s">
        <v>74</v>
      </c>
    </row>
    <row r="36" spans="4:6" x14ac:dyDescent="0.25">
      <c r="D36">
        <v>1998</v>
      </c>
      <c r="E36" s="7">
        <v>1450000000</v>
      </c>
      <c r="F36" s="7">
        <f>2*E36</f>
        <v>2900000000</v>
      </c>
    </row>
    <row r="37" spans="4:6" x14ac:dyDescent="0.25">
      <c r="D37">
        <v>1999</v>
      </c>
      <c r="E37" s="7">
        <v>1450000000</v>
      </c>
    </row>
    <row r="38" spans="4:6" x14ac:dyDescent="0.25">
      <c r="D38">
        <v>2000</v>
      </c>
      <c r="E38" s="7">
        <v>1570000000</v>
      </c>
      <c r="F38" s="7">
        <f>E38+E37</f>
        <v>3020000000</v>
      </c>
    </row>
    <row r="39" spans="4:6" x14ac:dyDescent="0.25">
      <c r="D39">
        <v>2001</v>
      </c>
      <c r="E39" s="7">
        <v>1640000000</v>
      </c>
    </row>
    <row r="40" spans="4:6" x14ac:dyDescent="0.25">
      <c r="D40">
        <v>2002</v>
      </c>
      <c r="E40" s="7">
        <v>1830000000</v>
      </c>
      <c r="F40" s="7">
        <f>E40+E39</f>
        <v>3470000000</v>
      </c>
    </row>
    <row r="41" spans="4:6" x14ac:dyDescent="0.25">
      <c r="D41">
        <v>2003</v>
      </c>
      <c r="E41" s="7">
        <v>2060000000</v>
      </c>
    </row>
    <row r="42" spans="4:6" x14ac:dyDescent="0.25">
      <c r="D42">
        <v>2004</v>
      </c>
      <c r="E42" s="7">
        <v>2190000000</v>
      </c>
      <c r="F42" s="7">
        <f>E42+E41</f>
        <v>4250000000</v>
      </c>
    </row>
    <row r="43" spans="4:6" x14ac:dyDescent="0.25">
      <c r="D43">
        <v>2005</v>
      </c>
      <c r="E43" s="7">
        <v>2440000000</v>
      </c>
    </row>
    <row r="44" spans="4:6" x14ac:dyDescent="0.25">
      <c r="D44">
        <v>2006</v>
      </c>
      <c r="E44" s="7">
        <v>2630000000</v>
      </c>
      <c r="F44" s="7">
        <f>E44+E43</f>
        <v>5070000000</v>
      </c>
    </row>
    <row r="45" spans="4:6" x14ac:dyDescent="0.25">
      <c r="D45">
        <v>2007</v>
      </c>
      <c r="E45" s="7">
        <v>2870000000</v>
      </c>
    </row>
    <row r="46" spans="4:6" x14ac:dyDescent="0.25">
      <c r="D46">
        <v>2008</v>
      </c>
      <c r="E46" s="7">
        <v>3300000000</v>
      </c>
      <c r="F46" s="7">
        <f>E46+E45</f>
        <v>6170000000</v>
      </c>
    </row>
    <row r="47" spans="4:6" x14ac:dyDescent="0.25">
      <c r="D47">
        <v>2009</v>
      </c>
      <c r="E47" s="7">
        <v>3500000000</v>
      </c>
    </row>
    <row r="48" spans="4:6" x14ac:dyDescent="0.25">
      <c r="D48">
        <v>2010</v>
      </c>
      <c r="E48" s="7">
        <v>3520000000</v>
      </c>
      <c r="F48" s="7">
        <f>E48+E47</f>
        <v>7020000000</v>
      </c>
    </row>
    <row r="49" spans="2:6" x14ac:dyDescent="0.25">
      <c r="D49">
        <v>2011</v>
      </c>
      <c r="E49" s="7">
        <v>3330000000</v>
      </c>
    </row>
    <row r="50" spans="2:6" x14ac:dyDescent="0.25">
      <c r="D50">
        <v>2012</v>
      </c>
      <c r="E50" s="7">
        <v>3310000000</v>
      </c>
      <c r="F50" s="7">
        <f>E50+E49</f>
        <v>6640000000</v>
      </c>
    </row>
    <row r="51" spans="2:6" x14ac:dyDescent="0.25">
      <c r="D51">
        <v>2013</v>
      </c>
      <c r="E51" s="7">
        <v>3240000000</v>
      </c>
    </row>
    <row r="52" spans="2:6" x14ac:dyDescent="0.25">
      <c r="D52">
        <v>2014</v>
      </c>
      <c r="E52" s="7">
        <v>3240000000</v>
      </c>
      <c r="F52" s="7">
        <f>E52+E51</f>
        <v>6480000000</v>
      </c>
    </row>
    <row r="57" spans="2:6" x14ac:dyDescent="0.25">
      <c r="B57" s="1" t="s">
        <v>0</v>
      </c>
      <c r="C57" s="1" t="s">
        <v>73</v>
      </c>
    </row>
    <row r="58" spans="2:6" x14ac:dyDescent="0.25">
      <c r="B58" s="43">
        <v>1998</v>
      </c>
      <c r="C58">
        <v>3071985434</v>
      </c>
    </row>
    <row r="59" spans="2:6" x14ac:dyDescent="0.25">
      <c r="B59" s="43">
        <v>2000</v>
      </c>
      <c r="C59">
        <v>3233080760</v>
      </c>
    </row>
    <row r="60" spans="2:6" x14ac:dyDescent="0.25">
      <c r="B60" s="43">
        <v>2002</v>
      </c>
      <c r="C60">
        <v>3692148710</v>
      </c>
    </row>
    <row r="61" spans="2:6" x14ac:dyDescent="0.25">
      <c r="B61" s="43">
        <v>2004</v>
      </c>
      <c r="C61">
        <v>4566679946</v>
      </c>
    </row>
    <row r="62" spans="2:6" x14ac:dyDescent="0.25">
      <c r="B62" s="43">
        <v>2006</v>
      </c>
      <c r="C62">
        <v>5526811446</v>
      </c>
    </row>
    <row r="63" spans="2:6" x14ac:dyDescent="0.25">
      <c r="B63" s="43">
        <v>2008</v>
      </c>
      <c r="C63">
        <v>6672064401</v>
      </c>
    </row>
    <row r="64" spans="2:6" x14ac:dyDescent="0.25">
      <c r="B64" s="43">
        <v>2010</v>
      </c>
      <c r="C64">
        <v>7525121009</v>
      </c>
    </row>
    <row r="65" spans="2:3" x14ac:dyDescent="0.25">
      <c r="B65" s="43">
        <v>2012</v>
      </c>
      <c r="C65">
        <v>7262738682</v>
      </c>
    </row>
    <row r="66" spans="2:3" x14ac:dyDescent="0.25">
      <c r="B66" s="43">
        <v>2014</v>
      </c>
      <c r="C66">
        <v>7066645976</v>
      </c>
    </row>
  </sheetData>
  <mergeCells count="5">
    <mergeCell ref="B2:B4"/>
    <mergeCell ref="C3:E3"/>
    <mergeCell ref="C2:F2"/>
    <mergeCell ref="F3:F4"/>
    <mergeCell ref="G2:G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0"/>
  <sheetViews>
    <sheetView workbookViewId="0">
      <selection activeCell="J18" sqref="J18"/>
    </sheetView>
  </sheetViews>
  <sheetFormatPr defaultRowHeight="15" x14ac:dyDescent="0.25"/>
  <cols>
    <col min="2" max="2" width="23.7109375" customWidth="1"/>
    <col min="3" max="3" width="51.140625" customWidth="1"/>
    <col min="4" max="4" width="15.28515625" bestFit="1" customWidth="1"/>
    <col min="5" max="5" width="11.28515625" bestFit="1" customWidth="1"/>
  </cols>
  <sheetData>
    <row r="1" spans="1:6" x14ac:dyDescent="0.25">
      <c r="A1" s="22" t="s">
        <v>0</v>
      </c>
      <c r="B1" s="25" t="s">
        <v>38</v>
      </c>
      <c r="C1" s="1" t="s">
        <v>29</v>
      </c>
      <c r="D1" s="1" t="s">
        <v>40</v>
      </c>
      <c r="E1" s="1" t="s">
        <v>48</v>
      </c>
      <c r="F1" s="39"/>
    </row>
    <row r="2" spans="1:6" x14ac:dyDescent="0.25">
      <c r="A2" s="24">
        <v>1974</v>
      </c>
      <c r="B2" s="26">
        <v>44051125</v>
      </c>
      <c r="C2" s="8">
        <v>24360000</v>
      </c>
      <c r="D2" s="28">
        <f>B2-C2</f>
        <v>19691125</v>
      </c>
      <c r="E2" s="42">
        <f>D2/D$15</f>
        <v>0.14554632932941636</v>
      </c>
      <c r="F2" t="s">
        <v>16</v>
      </c>
    </row>
    <row r="3" spans="1:6" x14ac:dyDescent="0.25">
      <c r="A3" s="23">
        <v>1990</v>
      </c>
      <c r="B3" s="26">
        <v>235130542</v>
      </c>
      <c r="C3" s="8">
        <v>153951950</v>
      </c>
      <c r="D3" s="28">
        <f t="shared" ref="D3:D14" si="0">B3-C3</f>
        <v>81178592</v>
      </c>
      <c r="E3" s="42">
        <f t="shared" ref="E3:E14" si="1">D3/D$15</f>
        <v>0.60002900218907373</v>
      </c>
      <c r="F3" t="s">
        <v>10</v>
      </c>
    </row>
    <row r="4" spans="1:6" x14ac:dyDescent="0.25">
      <c r="A4" s="23">
        <v>1992</v>
      </c>
      <c r="B4" s="26">
        <v>329809707</v>
      </c>
      <c r="C4" s="8">
        <v>182787273</v>
      </c>
      <c r="D4" s="28">
        <f t="shared" si="0"/>
        <v>147022434</v>
      </c>
      <c r="E4" s="42">
        <f t="shared" si="1"/>
        <v>1.0867116834501016</v>
      </c>
    </row>
    <row r="5" spans="1:6" x14ac:dyDescent="0.25">
      <c r="A5" s="23">
        <v>1994</v>
      </c>
      <c r="B5" s="26">
        <v>346189285</v>
      </c>
      <c r="C5" s="8">
        <v>202823382</v>
      </c>
      <c r="D5" s="28">
        <f t="shared" si="0"/>
        <v>143365903</v>
      </c>
      <c r="E5" s="42">
        <f t="shared" si="1"/>
        <v>1.0596845498998742</v>
      </c>
    </row>
    <row r="6" spans="1:6" x14ac:dyDescent="0.25">
      <c r="A6" s="23">
        <v>1996</v>
      </c>
      <c r="B6" s="26">
        <v>422661966</v>
      </c>
      <c r="C6" s="8">
        <v>259107150</v>
      </c>
      <c r="D6" s="28">
        <f t="shared" si="0"/>
        <v>163554816</v>
      </c>
      <c r="E6" s="42">
        <f t="shared" si="1"/>
        <v>1.208910263529793</v>
      </c>
    </row>
    <row r="7" spans="1:6" x14ac:dyDescent="0.25">
      <c r="A7" s="23">
        <v>1998</v>
      </c>
      <c r="B7" s="26">
        <v>397221879</v>
      </c>
      <c r="C7" s="8">
        <v>272266128</v>
      </c>
      <c r="D7" s="28">
        <f t="shared" si="0"/>
        <v>124955751</v>
      </c>
      <c r="E7" s="42">
        <f t="shared" si="1"/>
        <v>0.92360649209481671</v>
      </c>
    </row>
    <row r="8" spans="1:6" x14ac:dyDescent="0.25">
      <c r="A8" s="23">
        <v>2000</v>
      </c>
      <c r="B8" s="26">
        <v>514793499</v>
      </c>
      <c r="C8" s="8">
        <v>337286524</v>
      </c>
      <c r="D8" s="28">
        <f t="shared" si="0"/>
        <v>177506975</v>
      </c>
      <c r="E8" s="42">
        <f t="shared" si="1"/>
        <v>1.3120372066917698</v>
      </c>
    </row>
    <row r="9" spans="1:6" x14ac:dyDescent="0.25">
      <c r="A9" s="23">
        <v>2002</v>
      </c>
      <c r="B9" s="26">
        <v>525986157</v>
      </c>
      <c r="C9" s="8">
        <v>366954091</v>
      </c>
      <c r="D9" s="28">
        <f t="shared" si="0"/>
        <v>159032066</v>
      </c>
      <c r="E9" s="42">
        <f t="shared" si="1"/>
        <v>1.1754804995638126</v>
      </c>
    </row>
    <row r="10" spans="1:6" x14ac:dyDescent="0.25">
      <c r="A10" s="23">
        <v>2004</v>
      </c>
      <c r="B10" s="26">
        <v>581483185</v>
      </c>
      <c r="C10" s="8">
        <v>458683751</v>
      </c>
      <c r="D10" s="28">
        <f t="shared" si="0"/>
        <v>122799434</v>
      </c>
      <c r="E10" s="42">
        <f t="shared" si="1"/>
        <v>0.9076681430050304</v>
      </c>
    </row>
    <row r="11" spans="1:6" x14ac:dyDescent="0.25">
      <c r="A11" s="23">
        <v>2006</v>
      </c>
      <c r="B11" s="26">
        <v>751730068</v>
      </c>
      <c r="C11" s="8">
        <v>616551971</v>
      </c>
      <c r="D11" s="28">
        <f t="shared" si="0"/>
        <v>135178097</v>
      </c>
      <c r="E11" s="42">
        <f t="shared" si="1"/>
        <v>0.99916464011506656</v>
      </c>
    </row>
    <row r="12" spans="1:6" x14ac:dyDescent="0.25">
      <c r="A12" s="24">
        <v>2008</v>
      </c>
      <c r="B12" s="27">
        <v>808001712</v>
      </c>
      <c r="C12" s="8">
        <v>684753481</v>
      </c>
      <c r="D12" s="28">
        <f t="shared" si="0"/>
        <v>123248231</v>
      </c>
      <c r="E12" s="42">
        <f t="shared" si="1"/>
        <v>0.91098541187433335</v>
      </c>
    </row>
    <row r="13" spans="1:6" x14ac:dyDescent="0.25">
      <c r="A13" s="23">
        <v>2010</v>
      </c>
      <c r="B13" s="27">
        <v>929421775</v>
      </c>
      <c r="C13" s="8">
        <v>680563971</v>
      </c>
      <c r="D13" s="28">
        <f t="shared" si="0"/>
        <v>248857804</v>
      </c>
      <c r="E13" s="42">
        <f t="shared" si="1"/>
        <v>1.8394246086589441</v>
      </c>
    </row>
    <row r="14" spans="1:6" x14ac:dyDescent="0.25">
      <c r="A14" s="23">
        <v>2012</v>
      </c>
      <c r="B14" s="26">
        <v>923555204</v>
      </c>
      <c r="C14" s="8">
        <v>811161953</v>
      </c>
      <c r="D14" s="28">
        <f t="shared" si="0"/>
        <v>112393251</v>
      </c>
      <c r="E14" s="42">
        <f t="shared" si="1"/>
        <v>0.83075116959796635</v>
      </c>
    </row>
    <row r="15" spans="1:6" x14ac:dyDescent="0.25">
      <c r="C15" s="46" t="s">
        <v>53</v>
      </c>
      <c r="D15" s="41">
        <f>AVERAGE(D2:D14)</f>
        <v>135291113.76923078</v>
      </c>
      <c r="E15" s="42"/>
    </row>
    <row r="16" spans="1:6" x14ac:dyDescent="0.25">
      <c r="C16" s="19" t="s">
        <v>54</v>
      </c>
      <c r="D16" s="41">
        <f>D15/2</f>
        <v>67645556.884615391</v>
      </c>
    </row>
    <row r="17" spans="1:2" x14ac:dyDescent="0.25">
      <c r="A17" s="22"/>
      <c r="B17" s="25"/>
    </row>
    <row r="18" spans="1:2" x14ac:dyDescent="0.25">
      <c r="A18" s="24"/>
      <c r="B18" s="26"/>
    </row>
    <row r="19" spans="1:2" x14ac:dyDescent="0.25">
      <c r="A19" s="23"/>
      <c r="B19" s="26"/>
    </row>
    <row r="20" spans="1:2" x14ac:dyDescent="0.25">
      <c r="A20" s="23"/>
      <c r="B20" s="26"/>
    </row>
    <row r="21" spans="1:2" x14ac:dyDescent="0.25">
      <c r="A21" s="23"/>
      <c r="B21" s="26"/>
    </row>
    <row r="22" spans="1:2" x14ac:dyDescent="0.25">
      <c r="A22" s="23"/>
      <c r="B22" s="26"/>
    </row>
    <row r="23" spans="1:2" x14ac:dyDescent="0.25">
      <c r="A23" s="23"/>
      <c r="B23" s="26"/>
    </row>
    <row r="24" spans="1:2" x14ac:dyDescent="0.25">
      <c r="A24" s="23"/>
      <c r="B24" s="26"/>
    </row>
    <row r="25" spans="1:2" x14ac:dyDescent="0.25">
      <c r="A25" s="23"/>
      <c r="B25" s="26"/>
    </row>
    <row r="26" spans="1:2" x14ac:dyDescent="0.25">
      <c r="A26" s="23"/>
      <c r="B26" s="26"/>
    </row>
    <row r="27" spans="1:2" x14ac:dyDescent="0.25">
      <c r="A27" s="23"/>
      <c r="B27" s="26"/>
    </row>
    <row r="28" spans="1:2" x14ac:dyDescent="0.25">
      <c r="A28" s="24"/>
      <c r="B28" s="27"/>
    </row>
    <row r="29" spans="1:2" x14ac:dyDescent="0.25">
      <c r="A29" s="23"/>
      <c r="B29" s="27"/>
    </row>
    <row r="30" spans="1:2" x14ac:dyDescent="0.25">
      <c r="A30" s="23"/>
      <c r="B30" s="26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50"/>
  <sheetViews>
    <sheetView topLeftCell="A10" workbookViewId="0">
      <selection activeCell="A16" sqref="A16:A32"/>
    </sheetView>
  </sheetViews>
  <sheetFormatPr defaultRowHeight="15" x14ac:dyDescent="0.25"/>
  <cols>
    <col min="2" max="2" width="30" bestFit="1" customWidth="1"/>
    <col min="3" max="3" width="14.28515625" bestFit="1" customWidth="1"/>
    <col min="4" max="4" width="16.28515625" bestFit="1" customWidth="1"/>
    <col min="5" max="5" width="44.85546875" bestFit="1" customWidth="1"/>
  </cols>
  <sheetData>
    <row r="1" spans="1:6" x14ac:dyDescent="0.25">
      <c r="A1" s="1" t="s">
        <v>0</v>
      </c>
      <c r="B1" s="1" t="s">
        <v>12</v>
      </c>
      <c r="C1" s="1" t="s">
        <v>2</v>
      </c>
      <c r="D1" s="1" t="s">
        <v>51</v>
      </c>
    </row>
    <row r="2" spans="1:6" x14ac:dyDescent="0.25">
      <c r="A2">
        <v>1950</v>
      </c>
      <c r="B2">
        <v>430</v>
      </c>
      <c r="E2" t="s">
        <v>30</v>
      </c>
      <c r="F2" s="18" t="s">
        <v>31</v>
      </c>
    </row>
    <row r="3" spans="1:6" x14ac:dyDescent="0.25">
      <c r="A3">
        <v>1951</v>
      </c>
      <c r="B3">
        <v>342</v>
      </c>
    </row>
    <row r="4" spans="1:6" x14ac:dyDescent="0.25">
      <c r="A4">
        <v>1952</v>
      </c>
      <c r="B4">
        <v>204</v>
      </c>
    </row>
    <row r="5" spans="1:6" x14ac:dyDescent="0.25">
      <c r="A5">
        <v>1953</v>
      </c>
      <c r="B5">
        <v>296</v>
      </c>
    </row>
    <row r="6" spans="1:6" x14ac:dyDescent="0.25">
      <c r="A6">
        <v>1954</v>
      </c>
      <c r="B6">
        <v>413</v>
      </c>
    </row>
    <row r="7" spans="1:6" x14ac:dyDescent="0.25">
      <c r="A7">
        <v>1955</v>
      </c>
      <c r="B7">
        <v>383</v>
      </c>
    </row>
    <row r="8" spans="1:6" x14ac:dyDescent="0.25">
      <c r="A8">
        <v>1956</v>
      </c>
      <c r="B8">
        <v>347</v>
      </c>
    </row>
    <row r="9" spans="1:6" x14ac:dyDescent="0.25">
      <c r="A9">
        <v>1957</v>
      </c>
      <c r="B9">
        <v>392</v>
      </c>
    </row>
    <row r="10" spans="1:6" x14ac:dyDescent="0.25">
      <c r="A10">
        <v>1958</v>
      </c>
      <c r="B10">
        <v>337</v>
      </c>
    </row>
    <row r="11" spans="1:6" x14ac:dyDescent="0.25">
      <c r="A11">
        <v>1959</v>
      </c>
      <c r="B11">
        <v>393</v>
      </c>
      <c r="E11" s="2"/>
    </row>
    <row r="12" spans="1:6" x14ac:dyDescent="0.25">
      <c r="A12">
        <v>1960</v>
      </c>
      <c r="B12">
        <v>215</v>
      </c>
    </row>
    <row r="13" spans="1:6" x14ac:dyDescent="0.25">
      <c r="A13">
        <v>1964</v>
      </c>
      <c r="B13">
        <v>255</v>
      </c>
    </row>
    <row r="14" spans="1:6" x14ac:dyDescent="0.25">
      <c r="A14">
        <v>1971</v>
      </c>
      <c r="B14">
        <v>175</v>
      </c>
      <c r="E14" t="s">
        <v>32</v>
      </c>
      <c r="F14" s="18" t="s">
        <v>31</v>
      </c>
    </row>
    <row r="15" spans="1:6" x14ac:dyDescent="0.25">
      <c r="A15">
        <v>1982</v>
      </c>
      <c r="B15" s="6">
        <v>2444</v>
      </c>
    </row>
    <row r="16" spans="1:6" x14ac:dyDescent="0.25">
      <c r="A16">
        <v>1998</v>
      </c>
      <c r="B16" s="6">
        <v>10405</v>
      </c>
      <c r="C16" s="7">
        <v>1450000000</v>
      </c>
      <c r="D16" s="32">
        <f t="shared" ref="D16:D32" si="0">C16/B16</f>
        <v>139356.07880826524</v>
      </c>
      <c r="E16" t="s">
        <v>33</v>
      </c>
      <c r="F16" s="18" t="s">
        <v>31</v>
      </c>
    </row>
    <row r="17" spans="1:4" x14ac:dyDescent="0.25">
      <c r="A17">
        <v>1999</v>
      </c>
      <c r="B17" s="6">
        <v>12931</v>
      </c>
      <c r="C17" s="7">
        <v>1450000000</v>
      </c>
      <c r="D17" s="32">
        <f t="shared" si="0"/>
        <v>112133.63235635294</v>
      </c>
    </row>
    <row r="18" spans="1:4" x14ac:dyDescent="0.25">
      <c r="A18">
        <v>2000</v>
      </c>
      <c r="B18" s="6">
        <v>12537</v>
      </c>
      <c r="C18" s="7">
        <v>1570000000</v>
      </c>
      <c r="D18" s="32">
        <f t="shared" si="0"/>
        <v>125229.32120922071</v>
      </c>
    </row>
    <row r="19" spans="1:4" x14ac:dyDescent="0.25">
      <c r="A19">
        <v>2001</v>
      </c>
      <c r="B19" s="6">
        <v>11832</v>
      </c>
      <c r="C19" s="7">
        <v>1640000000</v>
      </c>
      <c r="D19" s="32">
        <f t="shared" si="0"/>
        <v>138607.16700473294</v>
      </c>
    </row>
    <row r="20" spans="1:4" x14ac:dyDescent="0.25">
      <c r="A20">
        <v>2002</v>
      </c>
      <c r="B20" s="6">
        <v>12114</v>
      </c>
      <c r="C20" s="7">
        <v>1830000000</v>
      </c>
      <c r="D20" s="32">
        <f t="shared" si="0"/>
        <v>151064.88360574542</v>
      </c>
    </row>
    <row r="21" spans="1:4" x14ac:dyDescent="0.25">
      <c r="A21">
        <v>2003</v>
      </c>
      <c r="B21" s="6">
        <v>12909</v>
      </c>
      <c r="C21" s="7">
        <v>2060000000</v>
      </c>
      <c r="D21" s="32">
        <f t="shared" si="0"/>
        <v>159578.58858160974</v>
      </c>
    </row>
    <row r="22" spans="1:4" x14ac:dyDescent="0.25">
      <c r="A22">
        <v>2004</v>
      </c>
      <c r="B22" s="6">
        <v>13166</v>
      </c>
      <c r="C22" s="7">
        <v>2190000000</v>
      </c>
      <c r="D22" s="32">
        <f t="shared" si="0"/>
        <v>166337.53607777608</v>
      </c>
    </row>
    <row r="23" spans="1:4" x14ac:dyDescent="0.25">
      <c r="A23">
        <v>2005</v>
      </c>
      <c r="B23" s="6">
        <v>14072</v>
      </c>
      <c r="C23" s="7">
        <v>2440000000</v>
      </c>
      <c r="D23" s="32">
        <f t="shared" si="0"/>
        <v>173393.97384877771</v>
      </c>
    </row>
    <row r="24" spans="1:4" x14ac:dyDescent="0.25">
      <c r="A24">
        <v>2006</v>
      </c>
      <c r="B24" s="6">
        <v>14486</v>
      </c>
      <c r="C24" s="7">
        <v>2630000000</v>
      </c>
      <c r="D24" s="32">
        <f t="shared" si="0"/>
        <v>181554.60444567169</v>
      </c>
    </row>
    <row r="25" spans="1:4" x14ac:dyDescent="0.25">
      <c r="A25">
        <v>2007</v>
      </c>
      <c r="B25" s="6">
        <v>14829</v>
      </c>
      <c r="C25" s="7">
        <v>2870000000</v>
      </c>
      <c r="D25" s="32">
        <f t="shared" si="0"/>
        <v>193539.68575089352</v>
      </c>
    </row>
    <row r="26" spans="1:4" x14ac:dyDescent="0.25">
      <c r="A26">
        <v>2008</v>
      </c>
      <c r="B26" s="6">
        <v>14171</v>
      </c>
      <c r="C26" s="7">
        <v>3300000000</v>
      </c>
      <c r="D26" s="32">
        <f t="shared" si="0"/>
        <v>232869.94566367933</v>
      </c>
    </row>
    <row r="27" spans="1:4" x14ac:dyDescent="0.25">
      <c r="A27">
        <v>2009</v>
      </c>
      <c r="B27" s="6">
        <v>13766</v>
      </c>
      <c r="C27" s="7">
        <v>3500000000</v>
      </c>
      <c r="D27" s="32">
        <f t="shared" si="0"/>
        <v>254249.60046491356</v>
      </c>
    </row>
    <row r="28" spans="1:4" x14ac:dyDescent="0.25">
      <c r="A28">
        <v>2010</v>
      </c>
      <c r="B28" s="6">
        <v>12948</v>
      </c>
      <c r="C28" s="7">
        <v>3520000000</v>
      </c>
      <c r="D28" s="32">
        <f t="shared" si="0"/>
        <v>271856.65739882609</v>
      </c>
    </row>
    <row r="29" spans="1:4" x14ac:dyDescent="0.25">
      <c r="A29">
        <v>2011</v>
      </c>
      <c r="B29" s="6">
        <v>12627</v>
      </c>
      <c r="C29" s="7">
        <v>3330000000</v>
      </c>
      <c r="D29" s="32">
        <f t="shared" si="0"/>
        <v>263720.59871703491</v>
      </c>
    </row>
    <row r="30" spans="1:4" x14ac:dyDescent="0.25">
      <c r="A30">
        <v>2012</v>
      </c>
      <c r="B30" s="6">
        <v>12185</v>
      </c>
      <c r="C30" s="7">
        <v>3310000000</v>
      </c>
      <c r="D30" s="32">
        <f t="shared" si="0"/>
        <v>271645.46573656134</v>
      </c>
    </row>
    <row r="31" spans="1:4" x14ac:dyDescent="0.25">
      <c r="A31">
        <v>2013</v>
      </c>
      <c r="B31" s="6">
        <v>12109</v>
      </c>
      <c r="C31" s="7">
        <v>3240000000</v>
      </c>
      <c r="D31" s="32">
        <f t="shared" si="0"/>
        <v>267569.57634817075</v>
      </c>
    </row>
    <row r="32" spans="1:4" x14ac:dyDescent="0.25">
      <c r="A32">
        <v>2014</v>
      </c>
      <c r="B32" s="6">
        <v>11800</v>
      </c>
      <c r="C32" s="7">
        <v>3240000000</v>
      </c>
      <c r="D32" s="32">
        <f t="shared" si="0"/>
        <v>274576.27118644066</v>
      </c>
    </row>
    <row r="34" spans="2:2" x14ac:dyDescent="0.25">
      <c r="B34" s="35"/>
    </row>
    <row r="35" spans="2:2" x14ac:dyDescent="0.25">
      <c r="B35" s="35"/>
    </row>
    <row r="36" spans="2:2" x14ac:dyDescent="0.25">
      <c r="B36" s="35"/>
    </row>
    <row r="37" spans="2:2" x14ac:dyDescent="0.25">
      <c r="B37" s="35"/>
    </row>
    <row r="38" spans="2:2" x14ac:dyDescent="0.25">
      <c r="B38" s="35"/>
    </row>
    <row r="39" spans="2:2" x14ac:dyDescent="0.25">
      <c r="B39" s="35"/>
    </row>
    <row r="40" spans="2:2" x14ac:dyDescent="0.25">
      <c r="B40" s="35"/>
    </row>
    <row r="41" spans="2:2" x14ac:dyDescent="0.25">
      <c r="B41" s="35"/>
    </row>
    <row r="42" spans="2:2" x14ac:dyDescent="0.25">
      <c r="B42" s="35"/>
    </row>
    <row r="43" spans="2:2" x14ac:dyDescent="0.25">
      <c r="B43" s="35"/>
    </row>
    <row r="44" spans="2:2" x14ac:dyDescent="0.25">
      <c r="B44" s="35"/>
    </row>
    <row r="45" spans="2:2" x14ac:dyDescent="0.25">
      <c r="B45" s="35"/>
    </row>
    <row r="46" spans="2:2" x14ac:dyDescent="0.25">
      <c r="B46" s="35"/>
    </row>
    <row r="47" spans="2:2" x14ac:dyDescent="0.25">
      <c r="B47" s="35"/>
    </row>
    <row r="48" spans="2:2" x14ac:dyDescent="0.25">
      <c r="B48" s="35"/>
    </row>
    <row r="49" spans="2:2" x14ac:dyDescent="0.25">
      <c r="B49" s="35"/>
    </row>
    <row r="50" spans="2:2" x14ac:dyDescent="0.25">
      <c r="B50" s="35"/>
    </row>
  </sheetData>
  <hyperlinks>
    <hyperlink ref="F2" r:id="rId1"/>
    <hyperlink ref="F14" r:id="rId2" location="v=onepage&amp;q=number%20of%20lobbyists%201971%20175&amp;f"/>
    <hyperlink ref="F16" r:id="rId3"/>
  </hyperlinks>
  <pageMargins left="0.7" right="0.7" top="0.75" bottom="0.75" header="0.3" footer="0.3"/>
  <pageSetup orientation="portrait" r:id="rId4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24"/>
  <sheetViews>
    <sheetView workbookViewId="0">
      <selection activeCell="D6" sqref="D6:D14"/>
    </sheetView>
  </sheetViews>
  <sheetFormatPr defaultRowHeight="15" x14ac:dyDescent="0.25"/>
  <cols>
    <col min="1" max="1" width="5" bestFit="1" customWidth="1"/>
    <col min="2" max="2" width="21.5703125" bestFit="1" customWidth="1"/>
    <col min="3" max="3" width="13.7109375" bestFit="1" customWidth="1"/>
    <col min="4" max="4" width="14.5703125" bestFit="1" customWidth="1"/>
    <col min="5" max="5" width="16.140625" bestFit="1" customWidth="1"/>
    <col min="7" max="7" width="15" bestFit="1" customWidth="1"/>
    <col min="8" max="8" width="6.140625" bestFit="1" customWidth="1"/>
  </cols>
  <sheetData>
    <row r="1" spans="1:10" x14ac:dyDescent="0.25">
      <c r="A1" s="1" t="s">
        <v>0</v>
      </c>
      <c r="B1" s="1" t="s">
        <v>72</v>
      </c>
      <c r="C1" s="1" t="s">
        <v>71</v>
      </c>
      <c r="D1" s="1" t="s">
        <v>49</v>
      </c>
      <c r="E1" s="1" t="s">
        <v>52</v>
      </c>
    </row>
    <row r="2" spans="1:10" x14ac:dyDescent="0.25">
      <c r="A2" s="43">
        <v>1990</v>
      </c>
      <c r="B2" s="8">
        <f>'Elite vs. Small $'!D5/2</f>
        <v>2620694</v>
      </c>
      <c r="C2" s="8">
        <f>'Elite vs. Small $'!F5/2</f>
        <v>50246497.5</v>
      </c>
    </row>
    <row r="3" spans="1:10" x14ac:dyDescent="0.25">
      <c r="A3" s="43">
        <v>1992</v>
      </c>
      <c r="B3" s="8">
        <f>'Elite vs. Small $'!D6/2</f>
        <v>3873917</v>
      </c>
      <c r="C3" s="8">
        <f>'Elite vs. Small $'!F6/2</f>
        <v>55053917</v>
      </c>
    </row>
    <row r="4" spans="1:10" x14ac:dyDescent="0.25">
      <c r="A4" s="43">
        <v>1994</v>
      </c>
      <c r="B4" s="8">
        <f>'Elite vs. Small $'!D7/2</f>
        <v>5360250.5</v>
      </c>
      <c r="C4" s="8">
        <f>'Elite vs. Small $'!F7/2</f>
        <v>56771276.5</v>
      </c>
    </row>
    <row r="5" spans="1:10" x14ac:dyDescent="0.25">
      <c r="A5" s="43">
        <v>1996</v>
      </c>
      <c r="B5" s="8">
        <f>'Elite vs. Small $'!D8/2</f>
        <v>9806926.5</v>
      </c>
      <c r="C5" s="8">
        <f>'Elite vs. Small $'!F8/2</f>
        <v>69633792.5</v>
      </c>
      <c r="G5" s="1" t="s">
        <v>39</v>
      </c>
      <c r="H5" s="1" t="s">
        <v>21</v>
      </c>
      <c r="I5" s="1" t="s">
        <v>49</v>
      </c>
    </row>
    <row r="6" spans="1:10" x14ac:dyDescent="0.25">
      <c r="A6" s="43">
        <v>1998</v>
      </c>
      <c r="B6" s="8">
        <f>'Elite vs. Small $'!D9/2</f>
        <v>10287537</v>
      </c>
      <c r="C6" s="8">
        <f>'Elite vs. Small $'!F9/2</f>
        <v>75705180</v>
      </c>
      <c r="D6" s="7">
        <v>1450000000</v>
      </c>
      <c r="E6" s="8">
        <f>SUM(B6:D6)</f>
        <v>1535992717</v>
      </c>
      <c r="F6" s="43">
        <v>1998</v>
      </c>
      <c r="G6" s="44">
        <f>B6/$E6</f>
        <v>6.6976469915123954E-3</v>
      </c>
      <c r="H6" s="44">
        <f t="shared" ref="H6:I14" si="0">C6/$E6</f>
        <v>4.9287460260789763E-2</v>
      </c>
      <c r="I6" s="44">
        <f t="shared" si="0"/>
        <v>0.94401489274769779</v>
      </c>
    </row>
    <row r="7" spans="1:10" x14ac:dyDescent="0.25">
      <c r="A7" s="43">
        <v>2000</v>
      </c>
      <c r="B7" s="8">
        <f>'Elite vs. Small $'!D10/2</f>
        <v>16063091.5</v>
      </c>
      <c r="C7" s="8">
        <f>'Elite vs. Small $'!F10/2</f>
        <v>90477288.5</v>
      </c>
      <c r="D7" s="7">
        <v>1570000000</v>
      </c>
      <c r="E7" s="8">
        <f t="shared" ref="E7:E14" si="1">SUM(B7:D7)</f>
        <v>1676540380</v>
      </c>
      <c r="F7" s="43">
        <v>2000</v>
      </c>
      <c r="G7" s="44">
        <f t="shared" ref="G7:G14" si="2">B7/$E7</f>
        <v>9.5810943128014601E-3</v>
      </c>
      <c r="H7" s="44">
        <f t="shared" si="0"/>
        <v>5.3966662288205666E-2</v>
      </c>
      <c r="I7" s="44">
        <f t="shared" si="0"/>
        <v>0.93645224339899291</v>
      </c>
    </row>
    <row r="8" spans="1:10" x14ac:dyDescent="0.25">
      <c r="A8" s="43">
        <v>2002</v>
      </c>
      <c r="B8" s="8">
        <f>'Elite vs. Small $'!D11/2</f>
        <v>13883301.5</v>
      </c>
      <c r="C8" s="8">
        <f>'Elite vs. Small $'!F11/2</f>
        <v>97191053.5</v>
      </c>
      <c r="D8" s="7">
        <v>1830000000</v>
      </c>
      <c r="E8" s="8">
        <f t="shared" si="1"/>
        <v>1941074355</v>
      </c>
      <c r="F8" s="43">
        <v>2002</v>
      </c>
      <c r="G8" s="44">
        <f t="shared" si="2"/>
        <v>7.1523800539830427E-3</v>
      </c>
      <c r="H8" s="44">
        <f t="shared" si="0"/>
        <v>5.007075244162916E-2</v>
      </c>
      <c r="I8" s="44">
        <f t="shared" si="0"/>
        <v>0.94277686750438783</v>
      </c>
    </row>
    <row r="9" spans="1:10" x14ac:dyDescent="0.25">
      <c r="A9" s="43">
        <v>2004</v>
      </c>
      <c r="B9" s="8">
        <f>'Elite vs. Small $'!D12/2</f>
        <v>39852358</v>
      </c>
      <c r="C9" s="8">
        <f>'Elite vs. Small $'!F12/2</f>
        <v>118487615</v>
      </c>
      <c r="D9" s="7">
        <v>2190000000</v>
      </c>
      <c r="E9" s="8">
        <f t="shared" si="1"/>
        <v>2348339973</v>
      </c>
      <c r="F9" s="43">
        <v>2004</v>
      </c>
      <c r="G9" s="44">
        <f t="shared" si="2"/>
        <v>1.6970438036315792E-2</v>
      </c>
      <c r="H9" s="44">
        <f t="shared" si="0"/>
        <v>5.045590347322338E-2</v>
      </c>
      <c r="I9" s="44">
        <f t="shared" si="0"/>
        <v>0.93257365849046081</v>
      </c>
    </row>
    <row r="10" spans="1:10" x14ac:dyDescent="0.25">
      <c r="A10" s="43">
        <v>2006</v>
      </c>
      <c r="B10" s="8">
        <f>'Elite vs. Small $'!D13/2</f>
        <v>56912456.5</v>
      </c>
      <c r="C10" s="8">
        <f>'Elite vs. Small $'!F13/2</f>
        <v>171493266.5</v>
      </c>
      <c r="D10" s="7">
        <v>2630000000</v>
      </c>
      <c r="E10" s="8">
        <f t="shared" si="1"/>
        <v>2858405723</v>
      </c>
      <c r="F10" s="43">
        <v>2006</v>
      </c>
      <c r="G10" s="44">
        <f t="shared" si="2"/>
        <v>1.9910559247085582E-2</v>
      </c>
      <c r="H10" s="44">
        <f t="shared" si="0"/>
        <v>5.9996124804848075E-2</v>
      </c>
      <c r="I10" s="44">
        <f t="shared" si="0"/>
        <v>0.92009331594806631</v>
      </c>
    </row>
    <row r="11" spans="1:10" x14ac:dyDescent="0.25">
      <c r="A11" s="43">
        <v>2008</v>
      </c>
      <c r="B11" s="8">
        <f>'Elite vs. Small $'!D14/2</f>
        <v>78033109</v>
      </c>
      <c r="C11" s="8">
        <f>'Elite vs. Small $'!F14/2</f>
        <v>172999091.5</v>
      </c>
      <c r="D11" s="7">
        <v>3300000000</v>
      </c>
      <c r="E11" s="8">
        <f t="shared" si="1"/>
        <v>3551032200.5</v>
      </c>
      <c r="F11" s="43">
        <v>2008</v>
      </c>
      <c r="G11" s="44">
        <f t="shared" si="2"/>
        <v>2.1974768065750747E-2</v>
      </c>
      <c r="H11" s="44">
        <f t="shared" si="0"/>
        <v>4.8717973178514409E-2</v>
      </c>
      <c r="I11" s="44">
        <f t="shared" si="0"/>
        <v>0.92930725875573483</v>
      </c>
    </row>
    <row r="12" spans="1:10" x14ac:dyDescent="0.25">
      <c r="A12" s="43">
        <v>2010</v>
      </c>
      <c r="B12" s="8">
        <f>'Elite vs. Small $'!D15/2</f>
        <v>69804646</v>
      </c>
      <c r="C12" s="8">
        <f>'Elite vs. Small $'!F15/2</f>
        <v>182755858.5</v>
      </c>
      <c r="D12" s="7">
        <v>3520000000</v>
      </c>
      <c r="E12" s="8">
        <f t="shared" si="1"/>
        <v>3772560504.5</v>
      </c>
      <c r="F12" s="43">
        <v>2010</v>
      </c>
      <c r="G12" s="44">
        <f t="shared" si="2"/>
        <v>1.8503254200094434E-2</v>
      </c>
      <c r="H12" s="44">
        <f t="shared" si="0"/>
        <v>4.844345326788118E-2</v>
      </c>
      <c r="I12" s="44">
        <f t="shared" si="0"/>
        <v>0.9330532925320244</v>
      </c>
    </row>
    <row r="13" spans="1:10" x14ac:dyDescent="0.25">
      <c r="A13" s="43">
        <v>2012</v>
      </c>
      <c r="B13" s="8">
        <f>'Elite vs. Small $'!D16/2</f>
        <v>84368560.5</v>
      </c>
      <c r="C13" s="8">
        <f>'Elite vs. Small $'!F16/2</f>
        <v>227000780.5</v>
      </c>
      <c r="D13" s="7">
        <v>3310000000</v>
      </c>
      <c r="E13" s="8">
        <f t="shared" si="1"/>
        <v>3621369341</v>
      </c>
      <c r="F13" s="43">
        <v>2012</v>
      </c>
      <c r="G13" s="44">
        <f t="shared" si="2"/>
        <v>2.3297419444298542E-2</v>
      </c>
      <c r="H13" s="44">
        <f t="shared" si="0"/>
        <v>6.2683686507744141E-2</v>
      </c>
      <c r="I13" s="44">
        <f t="shared" si="0"/>
        <v>0.91401889404795733</v>
      </c>
    </row>
    <row r="14" spans="1:10" x14ac:dyDescent="0.25">
      <c r="A14" s="43">
        <v>2014</v>
      </c>
      <c r="B14" s="8">
        <f>'Elite vs. Small $'!D17/2</f>
        <v>83670076</v>
      </c>
      <c r="C14" s="8">
        <f>'Elite vs. Small $'!F17/2</f>
        <v>209652912</v>
      </c>
      <c r="D14" s="7">
        <v>3240000000</v>
      </c>
      <c r="E14" s="8">
        <f t="shared" si="1"/>
        <v>3533322988</v>
      </c>
      <c r="F14" s="43">
        <v>2014</v>
      </c>
      <c r="G14" s="44">
        <f t="shared" si="2"/>
        <v>2.3680279522750498E-2</v>
      </c>
      <c r="H14" s="44">
        <f t="shared" si="0"/>
        <v>5.9335903542368146E-2</v>
      </c>
      <c r="I14" s="44">
        <f t="shared" si="0"/>
        <v>0.9169838169348814</v>
      </c>
    </row>
    <row r="15" spans="1:10" x14ac:dyDescent="0.25">
      <c r="F15" s="1" t="s">
        <v>50</v>
      </c>
      <c r="G15" s="45">
        <f>AVERAGE(G6:G14)</f>
        <v>1.6418648874954721E-2</v>
      </c>
      <c r="H15" s="45">
        <f>AVERAGE(H6:H14)</f>
        <v>5.3661991085022648E-2</v>
      </c>
      <c r="I15" s="45">
        <f>AVERAGE(I6:I14)</f>
        <v>0.92991936004002262</v>
      </c>
      <c r="J15" s="45"/>
    </row>
    <row r="16" spans="1:10" x14ac:dyDescent="0.25">
      <c r="A16" s="43"/>
    </row>
    <row r="17" spans="1:1" x14ac:dyDescent="0.25">
      <c r="A17" s="43"/>
    </row>
    <row r="18" spans="1:1" x14ac:dyDescent="0.25">
      <c r="A18" s="43"/>
    </row>
    <row r="19" spans="1:1" x14ac:dyDescent="0.25">
      <c r="A19" s="43"/>
    </row>
    <row r="20" spans="1:1" x14ac:dyDescent="0.25">
      <c r="A20" s="43"/>
    </row>
    <row r="21" spans="1:1" x14ac:dyDescent="0.25">
      <c r="A21" s="43"/>
    </row>
    <row r="22" spans="1:1" x14ac:dyDescent="0.25">
      <c r="A22" s="43"/>
    </row>
    <row r="23" spans="1:1" x14ac:dyDescent="0.25">
      <c r="A23" s="43"/>
    </row>
    <row r="24" spans="1:1" x14ac:dyDescent="0.25">
      <c r="A24" s="43"/>
    </row>
  </sheetData>
  <pageMargins left="0.7" right="0.7" top="0.75" bottom="0.75" header="0.3" footer="0.3"/>
  <pageSetup orientation="portrait" r:id="rId1"/>
  <ignoredErrors>
    <ignoredError sqref="E6:E14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49"/>
  <sheetViews>
    <sheetView workbookViewId="0">
      <selection activeCell="E2" sqref="E2"/>
    </sheetView>
  </sheetViews>
  <sheetFormatPr defaultRowHeight="15" x14ac:dyDescent="0.25"/>
  <cols>
    <col min="1" max="1" width="9.7109375" bestFit="1" customWidth="1"/>
    <col min="2" max="2" width="18.7109375" bestFit="1" customWidth="1"/>
    <col min="4" max="4" width="43.28515625" bestFit="1" customWidth="1"/>
  </cols>
  <sheetData>
    <row r="1" spans="1:5" x14ac:dyDescent="0.25">
      <c r="A1" s="1" t="s">
        <v>0</v>
      </c>
      <c r="B1" s="1" t="s">
        <v>1</v>
      </c>
    </row>
    <row r="2" spans="1:5" x14ac:dyDescent="0.25">
      <c r="A2" s="5">
        <v>1958.9166666666667</v>
      </c>
      <c r="B2" s="4">
        <v>0.73</v>
      </c>
      <c r="D2" t="s">
        <v>56</v>
      </c>
      <c r="E2" s="18" t="s">
        <v>31</v>
      </c>
    </row>
    <row r="3" spans="1:5" x14ac:dyDescent="0.25">
      <c r="A3" s="5">
        <v>1964.8664419772667</v>
      </c>
      <c r="B3" s="3">
        <v>0.77</v>
      </c>
    </row>
    <row r="4" spans="1:5" x14ac:dyDescent="0.25">
      <c r="A4" s="5">
        <v>1966.9909711208036</v>
      </c>
      <c r="B4" s="3">
        <v>0.65000000000000258</v>
      </c>
    </row>
    <row r="5" spans="1:5" x14ac:dyDescent="0.25">
      <c r="A5" s="5">
        <v>1968.861212992334</v>
      </c>
      <c r="B5" s="3">
        <v>0.61000000000000265</v>
      </c>
    </row>
    <row r="6" spans="1:5" x14ac:dyDescent="0.25">
      <c r="A6" s="5">
        <v>1970.9857421358709</v>
      </c>
      <c r="B6" s="3">
        <v>0.53999999999999981</v>
      </c>
    </row>
    <row r="7" spans="1:5" x14ac:dyDescent="0.25">
      <c r="A7" s="5">
        <v>1972.8559840074015</v>
      </c>
      <c r="B7" s="3">
        <v>0.5299999999999998</v>
      </c>
    </row>
    <row r="8" spans="1:5" x14ac:dyDescent="0.25">
      <c r="A8" s="5">
        <v>1974.9805131509384</v>
      </c>
      <c r="B8" s="3">
        <v>0.36000000000000276</v>
      </c>
    </row>
    <row r="9" spans="1:5" x14ac:dyDescent="0.25">
      <c r="A9" s="5">
        <v>1976.1617185434841</v>
      </c>
      <c r="B9" s="3">
        <v>0.34999999999999987</v>
      </c>
    </row>
    <row r="10" spans="1:5" x14ac:dyDescent="0.25">
      <c r="A10" s="5">
        <v>1976.227341065292</v>
      </c>
      <c r="B10" s="3">
        <v>0.34000000000000269</v>
      </c>
    </row>
    <row r="11" spans="1:5" x14ac:dyDescent="0.25">
      <c r="A11" s="5">
        <v>1976.5281109569125</v>
      </c>
      <c r="B11" s="3">
        <v>0.36000000000000276</v>
      </c>
    </row>
    <row r="12" spans="1:5" x14ac:dyDescent="0.25">
      <c r="A12" s="5">
        <v>1976.7386498810467</v>
      </c>
      <c r="B12" s="3">
        <v>0.36000000000000276</v>
      </c>
    </row>
    <row r="13" spans="1:5" x14ac:dyDescent="0.25">
      <c r="A13" s="5">
        <v>1976.850755022469</v>
      </c>
      <c r="B13" s="3">
        <v>0.36999999999999988</v>
      </c>
    </row>
    <row r="14" spans="1:5" x14ac:dyDescent="0.25">
      <c r="A14" s="5">
        <v>1977.3730009251915</v>
      </c>
      <c r="B14" s="3">
        <v>0.34000000000000269</v>
      </c>
    </row>
    <row r="15" spans="1:5" x14ac:dyDescent="0.25">
      <c r="A15" s="5">
        <v>1977.8788411974624</v>
      </c>
      <c r="B15" s="3">
        <v>0.3199999999999999</v>
      </c>
    </row>
    <row r="16" spans="1:5" x14ac:dyDescent="0.25">
      <c r="A16" s="5">
        <v>1978.9752841660058</v>
      </c>
      <c r="B16" s="3">
        <v>0.29999999999999982</v>
      </c>
    </row>
    <row r="17" spans="1:2" x14ac:dyDescent="0.25">
      <c r="A17" s="5">
        <v>1979.8939994713191</v>
      </c>
      <c r="B17" s="3">
        <v>0.27999999999999992</v>
      </c>
    </row>
    <row r="18" spans="1:2" x14ac:dyDescent="0.25">
      <c r="A18" s="5">
        <v>1980.2603918847476</v>
      </c>
      <c r="B18" s="3">
        <v>0.2599999999999999</v>
      </c>
    </row>
    <row r="19" spans="1:2" x14ac:dyDescent="0.25">
      <c r="A19" s="5">
        <v>1980.8455260375363</v>
      </c>
      <c r="B19" s="3">
        <v>0.29999999999999982</v>
      </c>
    </row>
    <row r="20" spans="1:2" x14ac:dyDescent="0.25">
      <c r="A20" s="5">
        <v>1980.9193513745704</v>
      </c>
      <c r="B20" s="3">
        <v>0.3199999999999999</v>
      </c>
    </row>
    <row r="21" spans="1:2" x14ac:dyDescent="0.25">
      <c r="A21" s="5">
        <v>1982.9700551810731</v>
      </c>
      <c r="B21" s="3">
        <v>0.3899999999999999</v>
      </c>
    </row>
    <row r="22" spans="1:2" x14ac:dyDescent="0.25">
      <c r="A22" s="5">
        <v>1984.8402970526038</v>
      </c>
      <c r="B22" s="3">
        <v>0.40999999999999981</v>
      </c>
    </row>
    <row r="23" spans="1:2" x14ac:dyDescent="0.25">
      <c r="A23" s="5">
        <v>1984.9195909331218</v>
      </c>
      <c r="B23" s="3">
        <v>0.44999999999999984</v>
      </c>
    </row>
    <row r="24" spans="1:2" x14ac:dyDescent="0.25">
      <c r="A24" s="5">
        <v>1985.1984866508062</v>
      </c>
      <c r="B24" s="3">
        <v>0.44999999999999984</v>
      </c>
    </row>
    <row r="25" spans="1:2" x14ac:dyDescent="0.25">
      <c r="A25" s="5">
        <v>1985.2012209225481</v>
      </c>
      <c r="B25" s="3">
        <v>0.41999999999999993</v>
      </c>
    </row>
    <row r="26" spans="1:2" x14ac:dyDescent="0.25">
      <c r="A26" s="5">
        <v>1985.2805148030664</v>
      </c>
      <c r="B26" s="3">
        <v>0.40000000000000269</v>
      </c>
    </row>
    <row r="27" spans="1:2" x14ac:dyDescent="0.25">
      <c r="A27" s="5">
        <v>1985.6250330425587</v>
      </c>
      <c r="B27" s="3">
        <v>0.40999999999999981</v>
      </c>
    </row>
    <row r="28" spans="1:2" x14ac:dyDescent="0.25">
      <c r="A28" s="5">
        <v>1985.9066630319851</v>
      </c>
      <c r="B28" s="3">
        <v>0.4300000000000026</v>
      </c>
    </row>
    <row r="29" spans="1:2" x14ac:dyDescent="0.25">
      <c r="A29" s="5">
        <v>1986.1117334126354</v>
      </c>
      <c r="B29" s="3">
        <v>0.43999999999999984</v>
      </c>
    </row>
    <row r="30" spans="1:2" x14ac:dyDescent="0.25">
      <c r="A30" s="5">
        <v>1986.7324130980703</v>
      </c>
      <c r="B30" s="3">
        <v>0.43999999999999984</v>
      </c>
    </row>
    <row r="31" spans="1:2" x14ac:dyDescent="0.25">
      <c r="A31" s="5">
        <v>1986.9593576526565</v>
      </c>
      <c r="B31" s="3">
        <v>0.41999999999999993</v>
      </c>
    </row>
    <row r="32" spans="1:2" x14ac:dyDescent="0.25">
      <c r="A32" s="5">
        <v>1986.9648261961406</v>
      </c>
      <c r="B32" s="3">
        <v>0.43999999999999984</v>
      </c>
    </row>
    <row r="33" spans="1:2" x14ac:dyDescent="0.25">
      <c r="A33" s="5">
        <v>1987.0960712397568</v>
      </c>
      <c r="B33" s="3">
        <v>0.41999999999999993</v>
      </c>
    </row>
    <row r="34" spans="1:2" x14ac:dyDescent="0.25">
      <c r="A34" s="5">
        <v>1987.1042740549829</v>
      </c>
      <c r="B34" s="3">
        <v>0.4300000000000026</v>
      </c>
    </row>
    <row r="35" spans="1:2" x14ac:dyDescent="0.25">
      <c r="A35" s="5">
        <v>1987.210910652921</v>
      </c>
      <c r="B35" s="3">
        <v>0.43999999999999984</v>
      </c>
    </row>
    <row r="36" spans="1:2" x14ac:dyDescent="0.25">
      <c r="A36" s="5">
        <v>1987.4597293814431</v>
      </c>
      <c r="B36" s="3">
        <v>0.4300000000000026</v>
      </c>
    </row>
    <row r="37" spans="1:2" x14ac:dyDescent="0.25">
      <c r="A37" s="5">
        <v>1987.8534645122918</v>
      </c>
      <c r="B37" s="3">
        <v>0.4300000000000026</v>
      </c>
    </row>
    <row r="38" spans="1:2" x14ac:dyDescent="0.25">
      <c r="A38" s="5">
        <v>1988.1077517842982</v>
      </c>
      <c r="B38" s="3">
        <v>0.40000000000000269</v>
      </c>
    </row>
    <row r="39" spans="1:2" x14ac:dyDescent="0.25">
      <c r="A39" s="5">
        <v>1988.835068067671</v>
      </c>
      <c r="B39" s="3">
        <v>0.41999999999999993</v>
      </c>
    </row>
    <row r="40" spans="1:2" x14ac:dyDescent="0.25">
      <c r="A40" s="5">
        <v>1988.9198304916733</v>
      </c>
      <c r="B40" s="3">
        <v>0.4300000000000026</v>
      </c>
    </row>
    <row r="41" spans="1:2" x14ac:dyDescent="0.25">
      <c r="A41" s="5">
        <v>1989.0866210679355</v>
      </c>
      <c r="B41" s="3">
        <v>0.40999999999999981</v>
      </c>
    </row>
    <row r="42" spans="1:2" x14ac:dyDescent="0.25">
      <c r="A42" s="5">
        <v>1989.5350416336241</v>
      </c>
      <c r="B42" s="3">
        <v>0.3899999999999999</v>
      </c>
    </row>
    <row r="43" spans="1:2" x14ac:dyDescent="0.25">
      <c r="A43" s="5">
        <v>1990.0873645255087</v>
      </c>
      <c r="B43" s="3">
        <v>0.3899999999999999</v>
      </c>
    </row>
    <row r="44" spans="1:2" x14ac:dyDescent="0.25">
      <c r="A44" s="5">
        <v>1990.7299183848797</v>
      </c>
      <c r="B44" s="3">
        <v>0.34999999999999987</v>
      </c>
    </row>
    <row r="45" spans="1:2" x14ac:dyDescent="0.25">
      <c r="A45" s="5">
        <v>1990.8748347872058</v>
      </c>
      <c r="B45" s="3">
        <v>0.3199999999999999</v>
      </c>
    </row>
    <row r="46" spans="1:2" x14ac:dyDescent="0.25">
      <c r="A46" s="5">
        <v>1990.9595972112081</v>
      </c>
      <c r="B46" s="3">
        <v>0.33000000000000274</v>
      </c>
    </row>
    <row r="47" spans="1:2" x14ac:dyDescent="0.25">
      <c r="A47" s="5">
        <v>1991.1154507005022</v>
      </c>
      <c r="B47" s="3">
        <v>0.40000000000000269</v>
      </c>
    </row>
    <row r="48" spans="1:2" x14ac:dyDescent="0.25">
      <c r="A48" s="5">
        <v>1991.2138844832143</v>
      </c>
      <c r="B48" s="3">
        <v>0.46000000000000263</v>
      </c>
    </row>
    <row r="49" spans="1:2" x14ac:dyDescent="0.25">
      <c r="A49" s="5">
        <v>1991.2193530266984</v>
      </c>
      <c r="B49" s="3">
        <v>0.4300000000000026</v>
      </c>
    </row>
    <row r="50" spans="1:2" x14ac:dyDescent="0.25">
      <c r="A50" s="5">
        <v>1991.8427669838752</v>
      </c>
      <c r="B50" s="3">
        <v>0.34999999999999987</v>
      </c>
    </row>
    <row r="51" spans="1:2" x14ac:dyDescent="0.25">
      <c r="A51" s="5">
        <v>1992.474383756278</v>
      </c>
      <c r="B51" s="3">
        <v>0.28999999999999992</v>
      </c>
    </row>
    <row r="52" spans="1:2" x14ac:dyDescent="0.25">
      <c r="A52" s="5">
        <v>1992.8298390827385</v>
      </c>
      <c r="B52" s="3">
        <v>0.24999999999999989</v>
      </c>
    </row>
    <row r="53" spans="1:2" x14ac:dyDescent="0.25">
      <c r="A53" s="5">
        <v>1992.8517132566744</v>
      </c>
      <c r="B53" s="3">
        <v>0.24999999999999989</v>
      </c>
    </row>
    <row r="54" spans="1:2" x14ac:dyDescent="0.25">
      <c r="A54" s="5">
        <v>1993.0786578112609</v>
      </c>
      <c r="B54" s="3">
        <v>0.24999999999999989</v>
      </c>
    </row>
    <row r="55" spans="1:2" x14ac:dyDescent="0.25">
      <c r="A55" s="5">
        <v>1993.0868606264869</v>
      </c>
      <c r="B55" s="3">
        <v>0.24999999999999989</v>
      </c>
    </row>
    <row r="56" spans="1:2" x14ac:dyDescent="0.25">
      <c r="A56" s="5">
        <v>1993.2673225614592</v>
      </c>
      <c r="B56" s="3">
        <v>0.24999999999999989</v>
      </c>
    </row>
    <row r="57" spans="1:2" x14ac:dyDescent="0.25">
      <c r="A57" s="5">
        <v>1994.1012754427702</v>
      </c>
      <c r="B57" s="3">
        <v>0.21999999999999981</v>
      </c>
    </row>
    <row r="58" spans="1:2" x14ac:dyDescent="0.25">
      <c r="A58" s="5">
        <v>1994.1204153449642</v>
      </c>
      <c r="B58" s="3">
        <v>0.19999999999999996</v>
      </c>
    </row>
    <row r="59" spans="1:2" x14ac:dyDescent="0.25">
      <c r="A59" s="5">
        <v>1994.4649335844567</v>
      </c>
      <c r="B59" s="3">
        <v>0.18999999999999992</v>
      </c>
    </row>
    <row r="60" spans="1:2" x14ac:dyDescent="0.25">
      <c r="A60" s="5">
        <v>1994.8696058022733</v>
      </c>
      <c r="B60" s="3">
        <v>0.20999999999999996</v>
      </c>
    </row>
    <row r="61" spans="1:2" x14ac:dyDescent="0.25">
      <c r="A61" s="5">
        <v>1994.9543682262754</v>
      </c>
      <c r="B61" s="3">
        <v>0.20999999999999996</v>
      </c>
    </row>
    <row r="62" spans="1:2" x14ac:dyDescent="0.25">
      <c r="A62" s="5">
        <v>1995.1813127808616</v>
      </c>
      <c r="B62" s="3">
        <v>0.20999999999999996</v>
      </c>
    </row>
    <row r="63" spans="1:2" x14ac:dyDescent="0.25">
      <c r="A63" s="5">
        <v>1995.2496695744119</v>
      </c>
      <c r="B63" s="3">
        <v>0.20999999999999996</v>
      </c>
    </row>
    <row r="64" spans="1:2" x14ac:dyDescent="0.25">
      <c r="A64" s="5">
        <v>1995.6352018900343</v>
      </c>
      <c r="B64" s="3">
        <v>0.20999999999999996</v>
      </c>
    </row>
    <row r="65" spans="1:2" x14ac:dyDescent="0.25">
      <c r="A65" s="5">
        <v>1995.6406704335184</v>
      </c>
      <c r="B65" s="3">
        <v>0.21999999999999981</v>
      </c>
    </row>
    <row r="66" spans="1:2" x14ac:dyDescent="0.25">
      <c r="A66" s="5">
        <v>1995.9168318794607</v>
      </c>
      <c r="B66" s="3">
        <v>0.2599999999999999</v>
      </c>
    </row>
    <row r="67" spans="1:2" x14ac:dyDescent="0.25">
      <c r="A67" s="5">
        <v>1996.3816580756013</v>
      </c>
      <c r="B67" s="3">
        <v>0.27999999999999992</v>
      </c>
    </row>
    <row r="68" spans="1:2" x14ac:dyDescent="0.25">
      <c r="A68" s="5">
        <v>1996.3980637060533</v>
      </c>
      <c r="B68" s="3">
        <v>0.30999999999999983</v>
      </c>
    </row>
    <row r="69" spans="1:2" x14ac:dyDescent="0.25">
      <c r="A69" s="5">
        <v>1996.8246100978058</v>
      </c>
      <c r="B69" s="3">
        <v>0.27999999999999992</v>
      </c>
    </row>
    <row r="70" spans="1:2" x14ac:dyDescent="0.25">
      <c r="A70" s="5">
        <v>1996.87109271742</v>
      </c>
      <c r="B70" s="3">
        <v>0.27000000000000279</v>
      </c>
    </row>
    <row r="71" spans="1:2" x14ac:dyDescent="0.25">
      <c r="A71" s="5">
        <v>1997.0816316415542</v>
      </c>
      <c r="B71" s="3">
        <v>0.27000000000000279</v>
      </c>
    </row>
    <row r="72" spans="1:2" x14ac:dyDescent="0.25">
      <c r="A72" s="5">
        <v>1997.4480240549826</v>
      </c>
      <c r="B72" s="3">
        <v>0.2599999999999999</v>
      </c>
    </row>
    <row r="73" spans="1:2" x14ac:dyDescent="0.25">
      <c r="A73" s="5">
        <v>1997.6886399682789</v>
      </c>
      <c r="B73" s="3">
        <v>0.30999999999999983</v>
      </c>
    </row>
    <row r="74" spans="1:2" x14ac:dyDescent="0.25">
      <c r="A74" s="5">
        <v>1997.8663676315093</v>
      </c>
      <c r="B74" s="3">
        <v>0.30999999999999983</v>
      </c>
    </row>
    <row r="75" spans="1:2" x14ac:dyDescent="0.25">
      <c r="A75" s="5">
        <v>1998.0851093708695</v>
      </c>
      <c r="B75" s="3">
        <v>0.3199999999999999</v>
      </c>
    </row>
    <row r="76" spans="1:2" x14ac:dyDescent="0.25">
      <c r="A76" s="5">
        <v>1998.1015150013216</v>
      </c>
      <c r="B76" s="3">
        <v>0.3199999999999999</v>
      </c>
    </row>
    <row r="77" spans="1:2" x14ac:dyDescent="0.25">
      <c r="A77" s="5">
        <v>1998.1124520882897</v>
      </c>
      <c r="B77" s="3">
        <v>0.33000000000000274</v>
      </c>
    </row>
    <row r="78" spans="1:2" x14ac:dyDescent="0.25">
      <c r="A78" s="5">
        <v>1998.1698717948718</v>
      </c>
      <c r="B78" s="3">
        <v>0.36000000000000276</v>
      </c>
    </row>
    <row r="79" spans="1:2" x14ac:dyDescent="0.25">
      <c r="A79" s="5">
        <v>1998.6866491541105</v>
      </c>
      <c r="B79" s="3">
        <v>0.30999999999999983</v>
      </c>
    </row>
    <row r="80" spans="1:2" x14ac:dyDescent="0.25">
      <c r="A80" s="5">
        <v>1998.8561740021146</v>
      </c>
      <c r="B80" s="3">
        <v>0.27999999999999992</v>
      </c>
    </row>
    <row r="81" spans="1:2" x14ac:dyDescent="0.25">
      <c r="A81" s="5">
        <v>1998.8643768173406</v>
      </c>
      <c r="B81" s="3">
        <v>0.24999999999999989</v>
      </c>
    </row>
    <row r="82" spans="1:2" x14ac:dyDescent="0.25">
      <c r="A82" s="5">
        <v>1998.9026566217287</v>
      </c>
      <c r="B82" s="3">
        <v>0.29999999999999982</v>
      </c>
    </row>
    <row r="83" spans="1:2" x14ac:dyDescent="0.25">
      <c r="A83" s="5">
        <v>1998.9491392413429</v>
      </c>
      <c r="B83" s="3">
        <v>0.33000000000000274</v>
      </c>
    </row>
    <row r="84" spans="1:2" x14ac:dyDescent="0.25">
      <c r="A84" s="5">
        <v>1999.042104480571</v>
      </c>
      <c r="B84" s="3">
        <v>0.36999999999999988</v>
      </c>
    </row>
    <row r="85" spans="1:2" x14ac:dyDescent="0.25">
      <c r="A85" s="5">
        <v>1999.066712926249</v>
      </c>
      <c r="B85" s="3">
        <v>0.34999999999999987</v>
      </c>
    </row>
    <row r="86" spans="1:2" x14ac:dyDescent="0.25">
      <c r="A86" s="5">
        <v>1999.129601176315</v>
      </c>
      <c r="B86" s="3">
        <v>0.34000000000000269</v>
      </c>
    </row>
    <row r="87" spans="1:2" x14ac:dyDescent="0.25">
      <c r="A87" s="5">
        <v>1999.146006806767</v>
      </c>
      <c r="B87" s="3">
        <v>0.3199999999999999</v>
      </c>
    </row>
    <row r="88" spans="1:2" x14ac:dyDescent="0.25">
      <c r="A88" s="5">
        <v>1999.1651467089612</v>
      </c>
      <c r="B88" s="3">
        <v>0.30999999999999983</v>
      </c>
    </row>
    <row r="89" spans="1:2" x14ac:dyDescent="0.25">
      <c r="A89" s="5">
        <v>1999.4030283505153</v>
      </c>
      <c r="B89" s="3">
        <v>0.33000000000000274</v>
      </c>
    </row>
    <row r="90" spans="1:2" x14ac:dyDescent="0.25">
      <c r="A90" s="5">
        <v>1999.7420780465238</v>
      </c>
      <c r="B90" s="3">
        <v>0.33000000000000274</v>
      </c>
    </row>
    <row r="91" spans="1:2" x14ac:dyDescent="0.25">
      <c r="A91" s="5">
        <v>1999.788560666138</v>
      </c>
      <c r="B91" s="3">
        <v>0.36000000000000276</v>
      </c>
    </row>
    <row r="92" spans="1:2" x14ac:dyDescent="0.25">
      <c r="A92" s="5">
        <v>2000.1467502643404</v>
      </c>
      <c r="B92" s="3">
        <v>0.33000000000000274</v>
      </c>
    </row>
    <row r="93" spans="1:2" x14ac:dyDescent="0.25">
      <c r="A93" s="5">
        <v>2000.2807295796986</v>
      </c>
      <c r="B93" s="3">
        <v>0.36999999999999988</v>
      </c>
    </row>
    <row r="94" spans="1:2" x14ac:dyDescent="0.25">
      <c r="A94" s="5">
        <v>2000.551422482157</v>
      </c>
      <c r="B94" s="3">
        <v>0.3899999999999999</v>
      </c>
    </row>
    <row r="95" spans="1:2" x14ac:dyDescent="0.25">
      <c r="A95" s="5">
        <v>2000.8193811128733</v>
      </c>
      <c r="B95" s="3">
        <v>0.41999999999999993</v>
      </c>
    </row>
    <row r="96" spans="1:2" x14ac:dyDescent="0.25">
      <c r="A96" s="5">
        <v>2000.8631294607453</v>
      </c>
      <c r="B96" s="3">
        <v>0.37999999999999989</v>
      </c>
    </row>
    <row r="97" spans="1:2" x14ac:dyDescent="0.25">
      <c r="A97" s="5">
        <v>2001.0764026566217</v>
      </c>
      <c r="B97" s="3">
        <v>0.43999999999999984</v>
      </c>
    </row>
    <row r="98" spans="1:2" x14ac:dyDescent="0.25">
      <c r="A98" s="5">
        <v>2001.7927818530266</v>
      </c>
      <c r="B98" s="3">
        <v>0.49000000000000277</v>
      </c>
    </row>
    <row r="99" spans="1:2" x14ac:dyDescent="0.25">
      <c r="A99" s="5">
        <v>2001.8529358313506</v>
      </c>
      <c r="B99" s="3">
        <v>0.53999999999999981</v>
      </c>
    </row>
    <row r="100" spans="1:2" x14ac:dyDescent="0.25">
      <c r="A100" s="5">
        <v>2001.9705095162569</v>
      </c>
      <c r="B100" s="3">
        <v>0.49000000000000277</v>
      </c>
    </row>
    <row r="101" spans="1:2" x14ac:dyDescent="0.25">
      <c r="A101" s="5">
        <v>2002.0935517446469</v>
      </c>
      <c r="B101" s="3">
        <v>0.46000000000000263</v>
      </c>
    </row>
    <row r="102" spans="1:2" x14ac:dyDescent="0.25">
      <c r="A102" s="5">
        <v>2002.4900211472375</v>
      </c>
      <c r="B102" s="3">
        <v>0.4300000000000026</v>
      </c>
    </row>
    <row r="103" spans="1:2" x14ac:dyDescent="0.25">
      <c r="A103" s="5">
        <v>2002.5665807560138</v>
      </c>
      <c r="B103" s="3">
        <v>0.4300000000000026</v>
      </c>
    </row>
    <row r="104" spans="1:2" x14ac:dyDescent="0.25">
      <c r="A104" s="5">
        <v>2002.7005600713719</v>
      </c>
      <c r="B104" s="3">
        <v>0.40999999999999981</v>
      </c>
    </row>
    <row r="105" spans="1:2" x14ac:dyDescent="0.25">
      <c r="A105" s="5">
        <v>2002.7032943431138</v>
      </c>
      <c r="B105" s="3">
        <v>0.46000000000000263</v>
      </c>
    </row>
    <row r="106" spans="1:2" x14ac:dyDescent="0.25">
      <c r="A106" s="5">
        <v>2002.8153994845361</v>
      </c>
      <c r="B106" s="3">
        <v>0.4300000000000026</v>
      </c>
    </row>
    <row r="107" spans="1:2" x14ac:dyDescent="0.25">
      <c r="A107" s="5">
        <v>2003.5946669310069</v>
      </c>
      <c r="B107" s="3">
        <v>0.4300000000000026</v>
      </c>
    </row>
    <row r="108" spans="1:2" x14ac:dyDescent="0.25">
      <c r="A108" s="5">
        <v>2003.8434856595295</v>
      </c>
      <c r="B108" s="3">
        <v>0.36000000000000276</v>
      </c>
    </row>
    <row r="109" spans="1:2" x14ac:dyDescent="0.25">
      <c r="A109" s="5">
        <v>2004.2454236056039</v>
      </c>
      <c r="B109" s="3">
        <v>0.37999999999999989</v>
      </c>
    </row>
    <row r="110" spans="1:2" x14ac:dyDescent="0.25">
      <c r="A110" s="5">
        <v>2004.5625991276763</v>
      </c>
      <c r="B110" s="3">
        <v>0.40999999999999981</v>
      </c>
    </row>
    <row r="111" spans="1:2" x14ac:dyDescent="0.25">
      <c r="A111" s="5">
        <v>2004.8141521279406</v>
      </c>
      <c r="B111" s="3">
        <v>0.3899999999999999</v>
      </c>
    </row>
    <row r="112" spans="1:2" x14ac:dyDescent="0.25">
      <c r="A112" s="5">
        <v>2005.4867829764735</v>
      </c>
      <c r="B112" s="3">
        <v>0.36000000000000276</v>
      </c>
    </row>
    <row r="113" spans="1:2" x14ac:dyDescent="0.25">
      <c r="A113" s="5">
        <v>2005.7164618028019</v>
      </c>
      <c r="B113" s="3">
        <v>0.29999999999999982</v>
      </c>
    </row>
    <row r="114" spans="1:2" x14ac:dyDescent="0.25">
      <c r="A114" s="5">
        <v>2005.7219303462859</v>
      </c>
      <c r="B114" s="3">
        <v>0.30999999999999983</v>
      </c>
    </row>
    <row r="115" spans="1:2" x14ac:dyDescent="0.25">
      <c r="A115" s="5">
        <v>2005.9543434443563</v>
      </c>
      <c r="B115" s="3">
        <v>0.30999999999999983</v>
      </c>
    </row>
    <row r="116" spans="1:2" x14ac:dyDescent="0.25">
      <c r="A116" s="5">
        <v>2006.0445744118424</v>
      </c>
      <c r="B116" s="3">
        <v>0.3199999999999999</v>
      </c>
    </row>
    <row r="117" spans="1:2" x14ac:dyDescent="0.25">
      <c r="A117" s="5">
        <v>2006.0910570314563</v>
      </c>
      <c r="B117" s="3">
        <v>0.33000000000000274</v>
      </c>
    </row>
    <row r="118" spans="1:2" x14ac:dyDescent="0.25">
      <c r="A118" s="5">
        <v>2006.1129312053924</v>
      </c>
      <c r="B118" s="3">
        <v>0.30999999999999983</v>
      </c>
    </row>
    <row r="119" spans="1:2" x14ac:dyDescent="0.25">
      <c r="A119" s="5">
        <v>2006.7363451625693</v>
      </c>
      <c r="B119" s="3">
        <v>0.29999999999999982</v>
      </c>
    </row>
    <row r="120" spans="1:2" x14ac:dyDescent="0.25">
      <c r="A120" s="5">
        <v>2006.7910305974094</v>
      </c>
      <c r="B120" s="3">
        <v>0.28999999999999992</v>
      </c>
    </row>
    <row r="121" spans="1:2" x14ac:dyDescent="0.25">
      <c r="A121" s="5">
        <v>2007.0453178694156</v>
      </c>
      <c r="B121" s="3">
        <v>0.27999999999999992</v>
      </c>
    </row>
    <row r="122" spans="1:2" x14ac:dyDescent="0.25">
      <c r="A122" s="5">
        <v>2007.5620952286545</v>
      </c>
      <c r="B122" s="3">
        <v>0.23999999999999988</v>
      </c>
    </row>
    <row r="123" spans="1:2" x14ac:dyDescent="0.25">
      <c r="A123" s="5">
        <v>2008.803454599524</v>
      </c>
      <c r="B123" s="3">
        <v>0.23999999999999988</v>
      </c>
    </row>
    <row r="124" spans="1:2" x14ac:dyDescent="0.25">
      <c r="A124" s="5">
        <v>2008.8089231430081</v>
      </c>
      <c r="B124" s="3">
        <v>0.23999999999999988</v>
      </c>
    </row>
    <row r="125" spans="1:2" x14ac:dyDescent="0.25">
      <c r="A125" s="5">
        <v>2008.9921193497223</v>
      </c>
      <c r="B125" s="3">
        <v>0.24999999999999989</v>
      </c>
    </row>
    <row r="126" spans="1:2" x14ac:dyDescent="0.25">
      <c r="A126" s="5">
        <v>2009.473351176315</v>
      </c>
      <c r="B126" s="3">
        <v>0.22999999999999984</v>
      </c>
    </row>
    <row r="127" spans="1:2" x14ac:dyDescent="0.25">
      <c r="A127" s="5">
        <v>2009.6838901004492</v>
      </c>
      <c r="B127" s="3">
        <v>0.20999999999999996</v>
      </c>
    </row>
    <row r="128" spans="1:2" x14ac:dyDescent="0.25">
      <c r="A128" s="5">
        <v>2009.9873942638117</v>
      </c>
      <c r="B128" s="3">
        <v>0.20999999999999996</v>
      </c>
    </row>
    <row r="129" spans="1:2" x14ac:dyDescent="0.25">
      <c r="A129" s="5">
        <v>2010.0584853291036</v>
      </c>
      <c r="B129" s="3">
        <v>0.18999999999999992</v>
      </c>
    </row>
    <row r="130" spans="1:2" x14ac:dyDescent="0.25">
      <c r="A130" s="5">
        <v>2010.1213735791698</v>
      </c>
      <c r="B130" s="3">
        <v>0.20999999999999996</v>
      </c>
    </row>
    <row r="131" spans="1:2" x14ac:dyDescent="0.25">
      <c r="A131" s="5">
        <v>2010.1350449378799</v>
      </c>
      <c r="B131" s="3">
        <v>0.21999999999999981</v>
      </c>
    </row>
    <row r="132" spans="1:2" x14ac:dyDescent="0.25">
      <c r="A132" s="5">
        <v>2010.236212992334</v>
      </c>
      <c r="B132" s="3">
        <v>0.23999999999999988</v>
      </c>
    </row>
    <row r="133" spans="1:2" x14ac:dyDescent="0.25">
      <c r="A133" s="5">
        <v>2010.2744927967219</v>
      </c>
      <c r="B133" s="3">
        <v>0.21999999999999981</v>
      </c>
    </row>
    <row r="134" spans="1:2" x14ac:dyDescent="0.25">
      <c r="A134" s="5">
        <v>2010.2936326989161</v>
      </c>
      <c r="B134" s="3">
        <v>0.22999999999999984</v>
      </c>
    </row>
    <row r="135" spans="1:2" x14ac:dyDescent="0.25">
      <c r="A135" s="5">
        <v>2010.6846335580226</v>
      </c>
      <c r="B135" s="3">
        <v>0.22999999999999984</v>
      </c>
    </row>
    <row r="136" spans="1:2" x14ac:dyDescent="0.25">
      <c r="A136" s="5">
        <v>2010.6955706449908</v>
      </c>
      <c r="B136" s="3">
        <v>0.21999999999999981</v>
      </c>
    </row>
    <row r="137" spans="1:2" x14ac:dyDescent="0.25">
      <c r="A137" s="5">
        <v>2010.7775987972507</v>
      </c>
      <c r="B137" s="3">
        <v>0.20999999999999996</v>
      </c>
    </row>
    <row r="138" spans="1:2" x14ac:dyDescent="0.25">
      <c r="A138" s="5">
        <v>2010.8350185038328</v>
      </c>
      <c r="B138" s="3">
        <v>0.22999999999999984</v>
      </c>
    </row>
    <row r="139" spans="1:2" x14ac:dyDescent="0.25">
      <c r="A139" s="5">
        <v>2011.1685996563572</v>
      </c>
      <c r="B139" s="3">
        <v>0.22999999999999984</v>
      </c>
    </row>
    <row r="140" spans="1:2" x14ac:dyDescent="0.25">
      <c r="A140" s="5">
        <v>2011.652565754692</v>
      </c>
      <c r="B140" s="3">
        <v>0.20999999999999996</v>
      </c>
    </row>
    <row r="141" spans="1:2" x14ac:dyDescent="0.25">
      <c r="A141" s="5">
        <v>2011.7455309939201</v>
      </c>
      <c r="B141" s="3">
        <v>0.17999999999999991</v>
      </c>
    </row>
    <row r="142" spans="1:2" x14ac:dyDescent="0.25">
      <c r="A142" s="5">
        <v>2011.77287371134</v>
      </c>
      <c r="B142" s="3">
        <v>0.15</v>
      </c>
    </row>
    <row r="143" spans="1:2" x14ac:dyDescent="0.25">
      <c r="A143" s="5">
        <v>2011.8275591461802</v>
      </c>
      <c r="B143" s="3">
        <v>0.18999999999999992</v>
      </c>
    </row>
    <row r="144" spans="1:2" x14ac:dyDescent="0.25">
      <c r="A144" s="5">
        <v>2013.0497786148558</v>
      </c>
      <c r="B144" s="3">
        <v>0.18999999999999992</v>
      </c>
    </row>
    <row r="145" spans="1:2" x14ac:dyDescent="0.25">
      <c r="A145" s="5">
        <v>2013.118135408406</v>
      </c>
      <c r="B145" s="3">
        <v>0.21999999999999981</v>
      </c>
    </row>
    <row r="146" spans="1:2" x14ac:dyDescent="0.25">
      <c r="A146" s="5">
        <v>2013.4353109304784</v>
      </c>
      <c r="B146" s="3">
        <v>0.19999999999999996</v>
      </c>
    </row>
    <row r="147" spans="1:2" x14ac:dyDescent="0.25">
      <c r="A147" s="5">
        <v>2013.7962348004228</v>
      </c>
      <c r="B147" s="3">
        <v>0.18999999999999992</v>
      </c>
    </row>
    <row r="148" spans="1:2" x14ac:dyDescent="0.25">
      <c r="A148" s="5">
        <v>2013.8099061591329</v>
      </c>
      <c r="B148" s="3">
        <v>0.19999999999999996</v>
      </c>
    </row>
    <row r="149" spans="1:2" x14ac:dyDescent="0.25">
      <c r="A149" s="5">
        <v>2014.0833333333333</v>
      </c>
      <c r="B149" s="3">
        <v>0.23999999999999988</v>
      </c>
    </row>
  </sheetData>
  <hyperlinks>
    <hyperlink ref="E2" r:id="rId1"/>
  </hyperlinks>
  <pageMargins left="0.7" right="0.7" top="0.75" bottom="0.75" header="0.3" footer="0.3"/>
  <pageSetup orientation="portrait" horizontalDpi="0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37"/>
  <sheetViews>
    <sheetView workbookViewId="0">
      <selection activeCell="E18" sqref="E18"/>
    </sheetView>
  </sheetViews>
  <sheetFormatPr defaultRowHeight="15" x14ac:dyDescent="0.25"/>
  <cols>
    <col min="1" max="1" width="5" bestFit="1" customWidth="1"/>
    <col min="2" max="2" width="20.85546875" bestFit="1" customWidth="1"/>
    <col min="3" max="3" width="12.7109375" bestFit="1" customWidth="1"/>
    <col min="4" max="4" width="18.5703125" bestFit="1" customWidth="1"/>
    <col min="5" max="5" width="22.42578125" bestFit="1" customWidth="1"/>
    <col min="6" max="6" width="4.28515625" customWidth="1"/>
    <col min="7" max="7" width="53.7109375" bestFit="1" customWidth="1"/>
  </cols>
  <sheetData>
    <row r="1" spans="1:8" s="1" customFormat="1" x14ac:dyDescent="0.25">
      <c r="A1" s="1" t="s">
        <v>0</v>
      </c>
      <c r="B1" s="1" t="s">
        <v>13</v>
      </c>
      <c r="C1" s="1" t="s">
        <v>14</v>
      </c>
      <c r="D1" s="1" t="s">
        <v>15</v>
      </c>
      <c r="E1" s="1" t="s">
        <v>41</v>
      </c>
    </row>
    <row r="2" spans="1:8" x14ac:dyDescent="0.25">
      <c r="A2">
        <v>1950</v>
      </c>
      <c r="B2" s="6">
        <v>97023000</v>
      </c>
      <c r="C2" s="6">
        <v>40458591.000000007</v>
      </c>
      <c r="D2" s="6" t="e">
        <v>#N/A</v>
      </c>
      <c r="E2" s="29">
        <f>'House Campaign Expenditures'!B2/Voters!C2</f>
        <v>1.0887953315032644</v>
      </c>
      <c r="F2" s="29"/>
      <c r="G2" t="s">
        <v>34</v>
      </c>
      <c r="H2" s="18" t="s">
        <v>31</v>
      </c>
    </row>
    <row r="3" spans="1:8" x14ac:dyDescent="0.25">
      <c r="A3">
        <v>1954</v>
      </c>
      <c r="B3" s="6">
        <v>100223000</v>
      </c>
      <c r="C3" s="6">
        <v>42594775</v>
      </c>
      <c r="D3" s="6" t="e">
        <v>#N/A</v>
      </c>
      <c r="E3" s="29">
        <f>'House Campaign Expenditures'!B3/Voters!C3</f>
        <v>1.4097035610588389</v>
      </c>
      <c r="F3" s="29"/>
    </row>
    <row r="4" spans="1:8" x14ac:dyDescent="0.25">
      <c r="A4">
        <v>1958</v>
      </c>
      <c r="B4" s="6">
        <v>104603000</v>
      </c>
      <c r="C4" s="6">
        <v>45606908</v>
      </c>
      <c r="D4" s="6" t="e">
        <v>#N/A</v>
      </c>
      <c r="E4" s="29">
        <f>'House Campaign Expenditures'!B4/Voters!C4</f>
        <v>1.8885114728672243</v>
      </c>
      <c r="F4" s="29"/>
    </row>
    <row r="5" spans="1:8" x14ac:dyDescent="0.25">
      <c r="A5">
        <v>1962</v>
      </c>
      <c r="B5" s="6">
        <v>109680000</v>
      </c>
      <c r="C5" s="6">
        <v>52317360</v>
      </c>
      <c r="D5" s="6" t="e">
        <v>#N/A</v>
      </c>
      <c r="E5" s="29">
        <f>'House Campaign Expenditures'!B5/Voters!C5</f>
        <v>2.2023707235992029</v>
      </c>
      <c r="F5" s="29"/>
      <c r="G5" t="s">
        <v>36</v>
      </c>
      <c r="H5" s="18" t="s">
        <v>31</v>
      </c>
    </row>
    <row r="6" spans="1:8" x14ac:dyDescent="0.25">
      <c r="A6">
        <v>1966</v>
      </c>
      <c r="B6" s="6">
        <v>112800000</v>
      </c>
      <c r="C6" s="6">
        <v>62491200</v>
      </c>
      <c r="D6" s="6">
        <v>79298400</v>
      </c>
      <c r="E6" s="29">
        <f>'House Campaign Expenditures'!B6/Voters!C6</f>
        <v>2.7991436234221778</v>
      </c>
      <c r="F6" s="29"/>
      <c r="G6" t="s">
        <v>35</v>
      </c>
      <c r="H6" s="18" t="s">
        <v>31</v>
      </c>
    </row>
    <row r="7" spans="1:8" x14ac:dyDescent="0.25">
      <c r="A7">
        <v>1970</v>
      </c>
      <c r="B7" s="6">
        <v>120701000</v>
      </c>
      <c r="C7" s="6">
        <v>65902746</v>
      </c>
      <c r="D7" s="6">
        <v>82197380.999999985</v>
      </c>
      <c r="E7" s="29">
        <f>'House Campaign Expenditures'!B7/Voters!C7</f>
        <v>2.6839981599552769</v>
      </c>
      <c r="F7" s="29"/>
    </row>
    <row r="8" spans="1:8" x14ac:dyDescent="0.25">
      <c r="A8">
        <v>1974</v>
      </c>
      <c r="B8" s="6">
        <v>141299000</v>
      </c>
      <c r="C8" s="6">
        <v>63160653</v>
      </c>
      <c r="D8" s="6">
        <v>87887978</v>
      </c>
      <c r="E8" s="29">
        <f>'House Campaign Expenditures'!B8/Voters!C8</f>
        <v>3.4445965433574601</v>
      </c>
      <c r="F8" s="29"/>
    </row>
    <row r="9" spans="1:8" x14ac:dyDescent="0.25">
      <c r="A9">
        <v>1978</v>
      </c>
      <c r="B9" s="6">
        <v>151646000</v>
      </c>
      <c r="C9" s="6">
        <v>69605514</v>
      </c>
      <c r="D9" s="6">
        <v>94930396</v>
      </c>
      <c r="E9" s="29">
        <f>'House Campaign Expenditures'!B9/Voters!C9</f>
        <v>3.2341457890821697</v>
      </c>
      <c r="F9" s="29"/>
    </row>
    <row r="10" spans="1:8" x14ac:dyDescent="0.25">
      <c r="A10">
        <v>1982</v>
      </c>
      <c r="B10" s="6">
        <v>165483000</v>
      </c>
      <c r="C10" s="6">
        <v>80259255</v>
      </c>
      <c r="D10" s="6">
        <v>106074603</v>
      </c>
      <c r="E10" s="29">
        <f>'House Campaign Expenditures'!B10/Voters!C10</f>
        <v>2.9296377346139084</v>
      </c>
      <c r="F10" s="29"/>
    </row>
    <row r="11" spans="1:8" x14ac:dyDescent="0.25">
      <c r="A11">
        <v>1986</v>
      </c>
      <c r="B11" s="6">
        <v>173890000</v>
      </c>
      <c r="C11" s="6">
        <v>79989400</v>
      </c>
      <c r="D11" s="6">
        <v>111811270</v>
      </c>
      <c r="E11" s="29">
        <f>'House Campaign Expenditures'!B11/Voters!C11</f>
        <v>4.123167657214581</v>
      </c>
      <c r="F11" s="29"/>
    </row>
    <row r="12" spans="1:8" x14ac:dyDescent="0.25">
      <c r="A12">
        <v>1990</v>
      </c>
      <c r="B12" s="6">
        <v>182118000</v>
      </c>
      <c r="C12" s="6">
        <v>81953100</v>
      </c>
      <c r="D12" s="6">
        <v>113277396</v>
      </c>
      <c r="E12" s="29">
        <f>'House Campaign Expenditures'!B12/Voters!C12</f>
        <v>4.224236606058831</v>
      </c>
      <c r="F12" s="29"/>
    </row>
    <row r="13" spans="1:8" x14ac:dyDescent="0.25">
      <c r="A13">
        <v>1994</v>
      </c>
      <c r="B13" s="6">
        <v>190267000</v>
      </c>
      <c r="C13" s="6">
        <v>85620150</v>
      </c>
      <c r="D13" s="6">
        <v>118916875</v>
      </c>
      <c r="E13" s="29">
        <f>'House Campaign Expenditures'!B13/Voters!C13</f>
        <v>4.9364777566962914</v>
      </c>
      <c r="F13" s="29"/>
    </row>
    <row r="14" spans="1:8" x14ac:dyDescent="0.25">
      <c r="A14">
        <v>1998</v>
      </c>
      <c r="B14" s="6">
        <v>198228000</v>
      </c>
      <c r="C14" s="6">
        <v>83057532</v>
      </c>
      <c r="D14" s="6">
        <v>123099588</v>
      </c>
      <c r="E14" s="29">
        <f>'House Campaign Expenditures'!B14/Voters!C14</f>
        <v>4.7824907559256635</v>
      </c>
      <c r="F14" s="29"/>
    </row>
    <row r="15" spans="1:8" x14ac:dyDescent="0.25">
      <c r="A15">
        <v>2002</v>
      </c>
      <c r="B15" s="6">
        <v>210421000</v>
      </c>
      <c r="C15" s="6">
        <v>89008083</v>
      </c>
      <c r="D15" s="6">
        <v>128146389</v>
      </c>
      <c r="E15" s="29">
        <f>'House Campaign Expenditures'!B15/Voters!C15</f>
        <v>5.7836713436463967</v>
      </c>
      <c r="F15" s="29"/>
    </row>
    <row r="16" spans="1:8" x14ac:dyDescent="0.25">
      <c r="A16">
        <v>2006</v>
      </c>
      <c r="B16" s="6">
        <v>220603000</v>
      </c>
      <c r="C16" s="6">
        <v>96182908</v>
      </c>
      <c r="D16" s="6">
        <v>135891448</v>
      </c>
      <c r="E16" s="29">
        <f>'House Campaign Expenditures'!B16/Voters!C16</f>
        <v>5.4686031846739338</v>
      </c>
      <c r="F16" s="29"/>
    </row>
    <row r="17" spans="1:6" x14ac:dyDescent="0.25">
      <c r="A17">
        <v>2010</v>
      </c>
      <c r="B17" s="6">
        <v>229690000</v>
      </c>
      <c r="C17" s="6">
        <v>96010420</v>
      </c>
      <c r="D17" s="6">
        <v>137354620</v>
      </c>
      <c r="E17" s="29">
        <f>'House Campaign Expenditures'!B17/Voters!C17</f>
        <v>6.0564591322483539</v>
      </c>
      <c r="F17" s="29"/>
    </row>
    <row r="18" spans="1:6" x14ac:dyDescent="0.25">
      <c r="A18">
        <v>2014</v>
      </c>
      <c r="B18" s="6">
        <v>245712915</v>
      </c>
      <c r="C18" s="6">
        <v>88210936.484999999</v>
      </c>
      <c r="D18" s="6" t="e">
        <v>#N/A</v>
      </c>
      <c r="E18" s="29">
        <f>'House Campaign Expenditures'!B18/Voters!C18</f>
        <v>8.5219599513925282</v>
      </c>
      <c r="F18" s="29"/>
    </row>
    <row r="21" spans="1:6" x14ac:dyDescent="0.25">
      <c r="A21">
        <v>1950</v>
      </c>
      <c r="B21" s="75">
        <v>1.0887953315032644</v>
      </c>
      <c r="C21" s="11"/>
      <c r="D21" s="11"/>
    </row>
    <row r="22" spans="1:6" x14ac:dyDescent="0.25">
      <c r="A22">
        <v>1954</v>
      </c>
      <c r="B22" s="75">
        <v>1.4097035610588389</v>
      </c>
      <c r="C22" s="11"/>
      <c r="D22" s="11"/>
    </row>
    <row r="23" spans="1:6" x14ac:dyDescent="0.25">
      <c r="A23">
        <v>1958</v>
      </c>
      <c r="B23" s="75">
        <v>1.8885114728672243</v>
      </c>
      <c r="C23" s="11"/>
      <c r="D23" s="11"/>
    </row>
    <row r="24" spans="1:6" x14ac:dyDescent="0.25">
      <c r="A24">
        <v>1962</v>
      </c>
      <c r="B24" s="75">
        <v>2.2023707235992029</v>
      </c>
      <c r="C24" s="11"/>
      <c r="D24" s="11"/>
    </row>
    <row r="25" spans="1:6" x14ac:dyDescent="0.25">
      <c r="A25">
        <v>1966</v>
      </c>
      <c r="B25" s="75">
        <v>2.7991436234221778</v>
      </c>
      <c r="C25" s="11"/>
      <c r="D25" s="11"/>
    </row>
    <row r="26" spans="1:6" x14ac:dyDescent="0.25">
      <c r="A26">
        <v>1970</v>
      </c>
      <c r="B26" s="75">
        <v>2.6839981599552769</v>
      </c>
      <c r="C26" s="11"/>
      <c r="D26" s="11"/>
    </row>
    <row r="27" spans="1:6" x14ac:dyDescent="0.25">
      <c r="A27">
        <v>1974</v>
      </c>
      <c r="B27" s="76">
        <v>3.4445965433574601</v>
      </c>
      <c r="C27" s="11"/>
      <c r="D27" s="11"/>
    </row>
    <row r="28" spans="1:6" x14ac:dyDescent="0.25">
      <c r="A28">
        <v>1978</v>
      </c>
      <c r="B28" s="75">
        <v>3.2341457890821697</v>
      </c>
      <c r="C28" s="11"/>
      <c r="D28" s="11"/>
    </row>
    <row r="29" spans="1:6" x14ac:dyDescent="0.25">
      <c r="A29">
        <v>1982</v>
      </c>
      <c r="B29" s="75">
        <v>2.9296377346139084</v>
      </c>
      <c r="C29" s="11"/>
      <c r="D29" s="11"/>
    </row>
    <row r="30" spans="1:6" x14ac:dyDescent="0.25">
      <c r="A30">
        <v>1986</v>
      </c>
      <c r="B30" s="75">
        <v>4.123167657214581</v>
      </c>
      <c r="C30" s="11"/>
      <c r="D30" s="11"/>
    </row>
    <row r="31" spans="1:6" x14ac:dyDescent="0.25">
      <c r="A31">
        <v>1990</v>
      </c>
      <c r="B31" s="75">
        <v>4.224236606058831</v>
      </c>
      <c r="C31" s="11"/>
      <c r="D31" s="11"/>
    </row>
    <row r="32" spans="1:6" x14ac:dyDescent="0.25">
      <c r="A32">
        <v>1994</v>
      </c>
      <c r="B32" s="77">
        <v>4.9364777566962914</v>
      </c>
      <c r="C32" s="11"/>
      <c r="D32" s="11"/>
    </row>
    <row r="33" spans="1:4" x14ac:dyDescent="0.25">
      <c r="A33">
        <v>1998</v>
      </c>
      <c r="B33" s="77">
        <v>4.7824907559256635</v>
      </c>
      <c r="C33" s="11"/>
      <c r="D33" s="11"/>
    </row>
    <row r="34" spans="1:4" x14ac:dyDescent="0.25">
      <c r="A34">
        <v>2002</v>
      </c>
      <c r="B34" s="77">
        <v>5.7836713436463967</v>
      </c>
      <c r="C34" s="11"/>
      <c r="D34" s="11"/>
    </row>
    <row r="35" spans="1:4" x14ac:dyDescent="0.25">
      <c r="A35">
        <v>2006</v>
      </c>
      <c r="B35" s="77">
        <v>5.4686031846739338</v>
      </c>
      <c r="C35" s="11"/>
      <c r="D35" s="11"/>
    </row>
    <row r="36" spans="1:4" x14ac:dyDescent="0.25">
      <c r="A36">
        <v>2010</v>
      </c>
      <c r="B36" s="77">
        <v>6.0564591322483539</v>
      </c>
      <c r="C36" s="11"/>
      <c r="D36" s="11"/>
    </row>
    <row r="37" spans="1:4" x14ac:dyDescent="0.25">
      <c r="A37">
        <v>2014</v>
      </c>
      <c r="B37" s="77">
        <v>8.5219599513925282</v>
      </c>
      <c r="C37" s="11"/>
      <c r="D37" s="11"/>
    </row>
  </sheetData>
  <sortState ref="B24:C48">
    <sortCondition ref="B24"/>
  </sortState>
  <hyperlinks>
    <hyperlink ref="H2" r:id="rId1"/>
    <hyperlink ref="H5" r:id="rId2"/>
    <hyperlink ref="H6" r:id="rId3"/>
  </hyperlinks>
  <pageMargins left="0.7" right="0.7" top="0.75" bottom="0.75" header="0.3" footer="0.3"/>
  <pageSetup orientation="portrait" horizontalDpi="0" verticalDpi="0" r:id="rId4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8"/>
  <sheetViews>
    <sheetView workbookViewId="0">
      <selection activeCell="B5" sqref="B5"/>
    </sheetView>
  </sheetViews>
  <sheetFormatPr defaultRowHeight="15" x14ac:dyDescent="0.25"/>
  <cols>
    <col min="1" max="1" width="5" bestFit="1" customWidth="1"/>
    <col min="2" max="2" width="8.85546875" bestFit="1" customWidth="1"/>
    <col min="3" max="3" width="12.5703125" bestFit="1" customWidth="1"/>
    <col min="4" max="4" width="4.140625" customWidth="1"/>
    <col min="5" max="5" width="53.7109375" bestFit="1" customWidth="1"/>
    <col min="6" max="6" width="4.5703125" bestFit="1" customWidth="1"/>
  </cols>
  <sheetData>
    <row r="1" spans="1:6" x14ac:dyDescent="0.25">
      <c r="A1" t="s">
        <v>0</v>
      </c>
      <c r="B1" t="s">
        <v>8</v>
      </c>
      <c r="C1" t="s">
        <v>9</v>
      </c>
    </row>
    <row r="2" spans="1:6" x14ac:dyDescent="0.25">
      <c r="A2">
        <v>1950</v>
      </c>
      <c r="B2">
        <v>41.7</v>
      </c>
      <c r="C2" s="9" t="e">
        <v>#N/A</v>
      </c>
      <c r="E2" t="s">
        <v>34</v>
      </c>
      <c r="F2" s="18" t="s">
        <v>31</v>
      </c>
    </row>
    <row r="3" spans="1:6" x14ac:dyDescent="0.25">
      <c r="A3">
        <v>1954</v>
      </c>
      <c r="B3">
        <v>42.5</v>
      </c>
      <c r="C3" s="9" t="e">
        <v>#N/A</v>
      </c>
    </row>
    <row r="4" spans="1:6" x14ac:dyDescent="0.25">
      <c r="A4">
        <v>1958</v>
      </c>
      <c r="B4">
        <v>43.6</v>
      </c>
      <c r="C4" s="9" t="e">
        <v>#N/A</v>
      </c>
    </row>
    <row r="5" spans="1:6" x14ac:dyDescent="0.25">
      <c r="A5">
        <v>1962</v>
      </c>
      <c r="B5">
        <v>47.7</v>
      </c>
      <c r="C5" s="9" t="e">
        <v>#N/A</v>
      </c>
      <c r="E5" t="s">
        <v>36</v>
      </c>
      <c r="F5" s="18" t="s">
        <v>31</v>
      </c>
    </row>
    <row r="6" spans="1:6" x14ac:dyDescent="0.25">
      <c r="A6">
        <v>1966</v>
      </c>
      <c r="B6" s="9">
        <v>55.4</v>
      </c>
      <c r="C6" s="9">
        <v>70.3</v>
      </c>
      <c r="E6" t="s">
        <v>35</v>
      </c>
      <c r="F6" s="18" t="s">
        <v>31</v>
      </c>
    </row>
    <row r="7" spans="1:6" x14ac:dyDescent="0.25">
      <c r="A7">
        <v>1970</v>
      </c>
      <c r="B7" s="9">
        <v>54.6</v>
      </c>
      <c r="C7" s="9">
        <v>68.099999999999994</v>
      </c>
    </row>
    <row r="8" spans="1:6" x14ac:dyDescent="0.25">
      <c r="A8">
        <v>1974</v>
      </c>
      <c r="B8" s="9">
        <v>44.7</v>
      </c>
      <c r="C8" s="9">
        <v>62.2</v>
      </c>
    </row>
    <row r="9" spans="1:6" x14ac:dyDescent="0.25">
      <c r="A9">
        <v>1978</v>
      </c>
      <c r="B9" s="9">
        <v>45.9</v>
      </c>
      <c r="C9" s="9">
        <v>62.6</v>
      </c>
    </row>
    <row r="10" spans="1:6" x14ac:dyDescent="0.25">
      <c r="A10">
        <v>1982</v>
      </c>
      <c r="B10" s="9">
        <v>48.5</v>
      </c>
      <c r="C10" s="9">
        <v>64.099999999999994</v>
      </c>
    </row>
    <row r="11" spans="1:6" x14ac:dyDescent="0.25">
      <c r="A11">
        <v>1986</v>
      </c>
      <c r="B11" s="9">
        <v>46</v>
      </c>
      <c r="C11" s="9">
        <v>64.3</v>
      </c>
    </row>
    <row r="12" spans="1:6" x14ac:dyDescent="0.25">
      <c r="A12">
        <v>1990</v>
      </c>
      <c r="B12" s="9">
        <v>45</v>
      </c>
      <c r="C12" s="9">
        <v>62.2</v>
      </c>
    </row>
    <row r="13" spans="1:6" x14ac:dyDescent="0.25">
      <c r="A13">
        <v>1994</v>
      </c>
      <c r="B13" s="9">
        <v>45</v>
      </c>
      <c r="C13" s="9">
        <v>62.5</v>
      </c>
    </row>
    <row r="14" spans="1:6" x14ac:dyDescent="0.25">
      <c r="A14">
        <v>1998</v>
      </c>
      <c r="B14" s="9">
        <v>41.9</v>
      </c>
      <c r="C14" s="9">
        <v>62.1</v>
      </c>
    </row>
    <row r="15" spans="1:6" x14ac:dyDescent="0.25">
      <c r="A15">
        <v>2002</v>
      </c>
      <c r="B15" s="9">
        <v>42.3</v>
      </c>
      <c r="C15" s="9">
        <v>60.9</v>
      </c>
    </row>
    <row r="16" spans="1:6" x14ac:dyDescent="0.25">
      <c r="A16">
        <v>2006</v>
      </c>
      <c r="B16" s="9">
        <v>43.6</v>
      </c>
      <c r="C16" s="9">
        <v>61.6</v>
      </c>
    </row>
    <row r="17" spans="1:3" x14ac:dyDescent="0.25">
      <c r="A17">
        <v>2010</v>
      </c>
      <c r="B17" s="9">
        <v>41.8</v>
      </c>
      <c r="C17" s="9">
        <v>59.8</v>
      </c>
    </row>
    <row r="18" spans="1:3" x14ac:dyDescent="0.25">
      <c r="A18">
        <v>2014</v>
      </c>
      <c r="B18">
        <v>35.9</v>
      </c>
      <c r="C18" t="e">
        <v>#N/A</v>
      </c>
    </row>
  </sheetData>
  <hyperlinks>
    <hyperlink ref="F2" r:id="rId1"/>
    <hyperlink ref="F5" r:id="rId2"/>
    <hyperlink ref="F6" r:id="rId3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House Campaign Expenditures</vt:lpstr>
      <vt:lpstr>House Campaign Contributions</vt:lpstr>
      <vt:lpstr>Elite vs. Small $</vt:lpstr>
      <vt:lpstr>Expense-Contributions</vt:lpstr>
      <vt:lpstr>Lobbyists</vt:lpstr>
      <vt:lpstr>Total Elite Investment</vt:lpstr>
      <vt:lpstr>Trust in Government</vt:lpstr>
      <vt:lpstr>Voters</vt:lpstr>
      <vt:lpstr>Voter Percent</vt:lpstr>
      <vt:lpstr>GNI</vt:lpstr>
      <vt:lpstr>Mean Household Income</vt:lpstr>
      <vt:lpstr>Federal Register</vt:lpstr>
      <vt:lpstr>House Bills Passed</vt:lpstr>
      <vt:lpstr>Bills Enacted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Skarin</dc:creator>
  <cp:lastModifiedBy>Bruce Skarin</cp:lastModifiedBy>
  <dcterms:created xsi:type="dcterms:W3CDTF">2015-05-28T20:34:35Z</dcterms:created>
  <dcterms:modified xsi:type="dcterms:W3CDTF">2015-08-19T21:02:22Z</dcterms:modified>
</cp:coreProperties>
</file>